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VPgvUx23YmvC8/z2zzWpi4ArGGl7TYveANpeVU+V6eIU6rRIWKJ70d4sMFQwGVwzz/yoDBH4lbH4mH1TAdkrg==" workbookSaltValue="wZ6xuluiorMVGhQdyUultQ==" workbookSpinCount="100000" lockStructure="1"/>
  <bookViews>
    <workbookView xWindow="0" yWindow="0" windowWidth="15360" windowHeight="7632"/>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<sst xmlns="http://schemas.openxmlformats.org/spreadsheetml/2006/main" count="228" uniqueCount="113">
  <si>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</si>
  <si>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</si>
  <si>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</si>
  <si>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</si>
  <si>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</si>
  <si>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</si>
  <si>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</si>
  <si>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</si>
  <si>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</si>
  <si>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</si>
  <si>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</si>
  <si>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</si>
  <si>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</si>
  <si>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</si>
  <si>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</si>
  <si>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</si>
  <si>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</si>
  <si>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</si>
  <si>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</si>
  <si>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</si>
  <si>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</si>
  <si>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</si>
  <si>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</si>
  <si>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</si>
  <si>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</si>
  <si>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</si>
  <si>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</si>
  <si>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</si>
  <si>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</si>
  <si>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</si>
  <si>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</si>
  <si>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</si>
  <si>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</si>
  <si>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</si>
  <si>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</si>
  <si>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</si>
  <si>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</si>
  <si>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</si>
  <si>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</si>
  <si>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</si>
  <si>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</si>
  <si>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</si>
  <si>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</si>
  <si>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</si>
  <si>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</si>
  <si>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</si>
  <si>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</si>
  <si>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</si>
  <si>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</si>
  <si>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</si>
  <si>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</si>
  <si>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</si>
  <si>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</si>
  <si>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</si>
  <si>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</si>
  <si>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</si>
  <si>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</si>
  <si>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</si>
  <si>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</si>
  <si>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</si>
  <si>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</si>
  <si>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</si>
  <si>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</si>
  <si>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</si>
  <si>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</si>
  <si>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</si>
  <si>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</si>
  <si>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</si>
  <si>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</si>
  <si>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</si>
  <si>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</si>
  <si>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</si>
  <si>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</si>
  <si>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</si>
  <si>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</si>
  <si>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</si>
  <si>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</si>
  <si>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</si>
  <si>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</si>
  <si>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</si>
  <si>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</si>
  <si>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</si>
  <si>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</si>
  <si>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</si>
  <si>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</si>
  <si>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</si>
  <si>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</si>
  <si>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</si>
  <si>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</si>
  <si>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</si>
  <si>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</si>
  <si>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</si>
  <si>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</si>
  <si>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</si>
  <si>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</si>
  <si>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</si>
  <si>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</si>
  <si>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</si>
  <si>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</si>
  <si>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</si>
  <si>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</si>
  <si>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</si>
  <si>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</si>
  <si>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</si>
  <si>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</si>
  <si>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</si>
  <si>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</si>
  <si>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</si>
  <si>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</si>
  <si>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</si>
  <si>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大崎市水道事業においては，平成26年12月にアセットマネジメントを策定し，管路や施設の耐震化，長寿命化を図るとともに，平成29年2月に10年間の財政収支を見据えた経営戦略を策定し，事業を進めている。
　令和3年度には，今後の人口減少に対応した水道施設に係る更新計画や財政計画の見直しを行い，令和4年度以降10年間の経営戦略を新たに策定することとしている。
　アセットマネジメント及び現行の経営戦略においては令和6年度を目途に料金改定を予定しているところであるが，人口減少や水需要の減，管路や施設の更新状況や，給水原価に対する適正料金のあり方も含め，具体的な改定方針について検討していく。
　将来に向けた安定的な水道水の供給を図るため，水道施設の耐震補強及び機械設備等の更新，並びに配水管の更新及び新設を継続して実施し，施設の強靭化と未給水地域の解消に引き続き努めるものである。</t>
    <rPh sb="4" eb="6">
      <t>スイドウ</t>
    </rPh>
    <rPh sb="6" eb="8">
      <t>ジギョウ</t>
    </rPh>
    <rPh sb="91" eb="93">
      <t>ジギョウ</t>
    </rPh>
    <rPh sb="94" eb="95">
      <t>スス</t>
    </rPh>
    <rPh sb="102" eb="104">
      <t>レイワ</t>
    </rPh>
    <rPh sb="105" eb="106">
      <t>ネン</t>
    </rPh>
    <rPh sb="106" eb="107">
      <t>ド</t>
    </rPh>
    <rPh sb="139" eb="141">
      <t>ミナオ</t>
    </rPh>
    <rPh sb="143" eb="144">
      <t>オコナ</t>
    </rPh>
    <rPh sb="146" eb="148">
      <t>レイワ</t>
    </rPh>
    <rPh sb="149" eb="151">
      <t>ネンド</t>
    </rPh>
    <rPh sb="151" eb="153">
      <t>イコウ</t>
    </rPh>
    <rPh sb="155" eb="156">
      <t>ネン</t>
    </rPh>
    <rPh sb="156" eb="157">
      <t>カン</t>
    </rPh>
    <rPh sb="158" eb="160">
      <t>ケイエイ</t>
    </rPh>
    <rPh sb="160" eb="162">
      <t>センリャク</t>
    </rPh>
    <rPh sb="163" eb="164">
      <t>アラ</t>
    </rPh>
    <rPh sb="166" eb="168">
      <t>サクテイ</t>
    </rPh>
    <rPh sb="192" eb="194">
      <t>ゲンコウ</t>
    </rPh>
    <rPh sb="204" eb="206">
      <t>レイワ</t>
    </rPh>
    <rPh sb="207" eb="209">
      <t>ネンド</t>
    </rPh>
    <rPh sb="210" eb="212">
      <t>モクト</t>
    </rPh>
    <rPh sb="232" eb="234">
      <t>ジンコウ</t>
    </rPh>
    <rPh sb="234" eb="236">
      <t>ゲンショウ</t>
    </rPh>
    <rPh sb="237" eb="238">
      <t>ミズ</t>
    </rPh>
    <rPh sb="238" eb="240">
      <t>ジュヨウ</t>
    </rPh>
    <rPh sb="241" eb="242">
      <t>ゲン</t>
    </rPh>
    <rPh sb="249" eb="251">
      <t>コウシン</t>
    </rPh>
    <rPh sb="255" eb="257">
      <t>キュウスイ</t>
    </rPh>
    <rPh sb="257" eb="259">
      <t>ゲンカ</t>
    </rPh>
    <rPh sb="260" eb="261">
      <t>タイ</t>
    </rPh>
    <rPh sb="263" eb="265">
      <t>テキセイ</t>
    </rPh>
    <rPh sb="265" eb="267">
      <t>リョウキン</t>
    </rPh>
    <rPh sb="270" eb="271">
      <t>カタ</t>
    </rPh>
    <rPh sb="272" eb="273">
      <t>フク</t>
    </rPh>
    <rPh sb="275" eb="278">
      <t>グタイテキ</t>
    </rPh>
    <rPh sb="279" eb="281">
      <t>カイテイ</t>
    </rPh>
    <rPh sb="281" eb="283">
      <t>ホウシン</t>
    </rPh>
    <rPh sb="287" eb="289">
      <t>ケントウ</t>
    </rPh>
    <phoneticPr fontId="16"/>
  </si>
  <si>
    <t>　①有形固定資産減価償却率については，令和元年度数値として51.06％と全国平均より1.47％高く，類似団体平均値より2.37％高くなっている。
　②管路経年化率については，18.06％と全国平均値より△1.38％，類似団体平均値より△0.2％低く，管路更新率については，令和元年度数値として0.12％と全国平均値より△0.56％，類似団体平均値より△0.54％低い数値となっている。
　いずれも前年度に比較して更新需要が到来している管路延長が増加したことを示す数値となっているが，管路の更新工事，耐震化工事については，アセットマネジメントによる更新計画及び経営戦略に基づき，優先順位を把握し配水管更新を計画的に行うこととしていることから，今後は有形固定資産減価償却率，管路更新率についても改善が見込まれる。</t>
    <rPh sb="19" eb="21">
      <t>レイワ</t>
    </rPh>
    <rPh sb="21" eb="22">
      <t>ガン</t>
    </rPh>
    <rPh sb="36" eb="38">
      <t>ゼンコク</t>
    </rPh>
    <rPh sb="38" eb="40">
      <t>ヘイキン</t>
    </rPh>
    <rPh sb="47" eb="48">
      <t>タカ</t>
    </rPh>
    <rPh sb="64" eb="65">
      <t>タカ</t>
    </rPh>
    <rPh sb="122" eb="123">
      <t>ヒク</t>
    </rPh>
    <rPh sb="136" eb="138">
      <t>レイワ</t>
    </rPh>
    <rPh sb="138" eb="139">
      <t>ガン</t>
    </rPh>
    <rPh sb="198" eb="201">
      <t>ゼンネンド</t>
    </rPh>
    <rPh sb="202" eb="204">
      <t>ヒカク</t>
    </rPh>
    <rPh sb="206" eb="208">
      <t>コウシン</t>
    </rPh>
    <rPh sb="208" eb="210">
      <t>ジュヨウ</t>
    </rPh>
    <rPh sb="211" eb="213">
      <t>トウライ</t>
    </rPh>
    <rPh sb="217" eb="219">
      <t>カンロ</t>
    </rPh>
    <rPh sb="219" eb="221">
      <t>エンチョウ</t>
    </rPh>
    <rPh sb="222" eb="224">
      <t>ゾウカ</t>
    </rPh>
    <rPh sb="229" eb="230">
      <t>シメ</t>
    </rPh>
    <rPh sb="231" eb="233">
      <t>スウチ</t>
    </rPh>
    <rPh sb="241" eb="243">
      <t>カンロ</t>
    </rPh>
    <rPh sb="246" eb="248">
      <t>コウジ</t>
    </rPh>
    <rPh sb="249" eb="252">
      <t>タイシンカ</t>
    </rPh>
    <rPh sb="252" eb="254">
      <t>コウジ</t>
    </rPh>
    <rPh sb="293" eb="295">
      <t>ハアク</t>
    </rPh>
    <rPh sb="302" eb="305">
      <t>ケイカクテキ</t>
    </rPh>
    <rPh sb="306" eb="307">
      <t>オコナ</t>
    </rPh>
    <phoneticPr fontId="16"/>
  </si>
  <si>
    <t>【④企業債残高対給水収益比率】
　企業債残高対給水収益比率については，令和元年度数値として313.01％と全国平均より46.40％，類似団体平均値より65.74％高く，前年度比較では△0.51ポイントと微減している。今後も同水準で推移していくものと想定されるが，令和6年度以降は起債充当率を低く抑えることとしており，改善が見込まれる。
【⑤料金回収率】及び【⑥給水原価】
　料金回収率は，令和元年度数値として98.95％と全国平均より△4.29％，類似団体平均値より△6.39％低い数値であり，給水原価については，266.20円と全国平均より97.82円，類似団体平均値より106.60円高い数値となっている。給水原価の前年度比較では4.55円（1.74％）増加したが，要因としては包括業務委託料の精算に伴う営業費用の増加や，有収水量の減少等によるものである。
【⑦施設利用率】
　施設利用率については，令和元年度数値として58.02％と全国平均より△1.98％，類似団体平均値より△4.03％低く，前年度比較でも配水量の減少により0.96ポイント低くなっている。今後も同水準で推移することが見込まれるが，水需要に見合った施設規模への改良を含め計画的な施設更新を行う必要がある。
【⑧有収率】
　有収率については，令和元年度数値として84.63％と全国平均より△5.17％，類似団体平均値より△4.48％低くなっているが，前年度比較では0.14ポイント微増している。今後も継続的な漏水調査を実施し，有収率の向上に努めていく。</t>
    <rPh sb="195" eb="197">
      <t>レイワ</t>
    </rPh>
    <rPh sb="197" eb="198">
      <t>ガン</t>
    </rPh>
    <rPh sb="306" eb="308">
      <t>キュウスイ</t>
    </rPh>
    <rPh sb="308" eb="310">
      <t>ゲンカ</t>
    </rPh>
    <rPh sb="342" eb="344">
      <t>ホウカツ</t>
    </rPh>
    <rPh sb="344" eb="346">
      <t>ギョウム</t>
    </rPh>
    <rPh sb="346" eb="349">
      <t>イタクリョウ</t>
    </rPh>
    <rPh sb="350" eb="352">
      <t>セイサン</t>
    </rPh>
    <rPh sb="353" eb="354">
      <t>トモナ</t>
    </rPh>
    <rPh sb="355" eb="357">
      <t>エイギョウ</t>
    </rPh>
    <rPh sb="357" eb="359">
      <t>ヒヨウ</t>
    </rPh>
    <rPh sb="360" eb="362">
      <t>ゾウカ</t>
    </rPh>
    <rPh sb="364" eb="366">
      <t>ユウシュウ</t>
    </rPh>
    <rPh sb="366" eb="368">
      <t>スイリョウ</t>
    </rPh>
    <rPh sb="369" eb="371">
      <t>ゲンショウ</t>
    </rPh>
    <rPh sb="371" eb="372">
      <t>トウ</t>
    </rPh>
    <rPh sb="404" eb="406">
      <t>レイワ</t>
    </rPh>
    <rPh sb="406" eb="407">
      <t>ガン</t>
    </rPh>
    <rPh sb="459" eb="461">
      <t>ハイスイ</t>
    </rPh>
    <rPh sb="461" eb="462">
      <t>リョウ</t>
    </rPh>
    <rPh sb="463" eb="465">
      <t>ゲンショウ</t>
    </rPh>
    <rPh sb="476" eb="477">
      <t>ヒク</t>
    </rPh>
    <rPh sb="528" eb="530">
      <t>シセツ</t>
    </rPh>
    <rPh sb="535" eb="537">
      <t>ヒツヨウ</t>
    </rPh>
    <rPh sb="560" eb="562">
      <t>レイワ</t>
    </rPh>
    <rPh sb="562" eb="563">
      <t>ガン</t>
    </rPh>
    <rPh sb="629" eb="631">
      <t>ビゾウ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</si>
</sst>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1.0900000000000001</c:v>
                </c:pt>
                <c:pt idx="1">
                  <c:v>0.52</c:v>
                </c:pt>
                <c:pt idx="2">
                  <c:v>0.33</c:v>
                </c:pt>
                <c:pt idx="3">
                  <c:v>0.21</c:v>
                </c:pt>
                <c:pt idx="4">
                  <c:v>0.12</c:v>
                </c:pt>
              </c:numCache>
            </c:numRef>
          </c:val>
          <c:extLst xmlns:c16r2="http://schemas.microsoft.com/office/drawing/2015/06/chart">
            <c:ext xmlns:c16="http://schemas.microsoft.com/office/drawing/2014/chart" uri="{C3380CC4-5D6E-409C-BE32-E72D297353CC}">
              <c16:uniqueId val="{00000000-17F3-4F9A-A8D1-12F52378C313}"/>
            </c:ext>
          </c:extLst>
        </c:ser>
        <c:dLbls>
          <c:showLegendKey val="0"/>
          <c:showVal val="0"/>
          <c:showCatName val="0"/>
          <c:showSerName val="0"/>
          <c:showPercent val="0"/>
          <c:showBubbleSize val="0"/>
        </c:dLbls>
        <c:gapWidth val="150"/>
        <c:axId val="354455552"/>
        <c:axId val="3544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xmlns:c16r2="http://schemas.microsoft.com/office/drawing/2015/06/chart">
            <c:ext xmlns:c16="http://schemas.microsoft.com/office/drawing/2014/chart" uri="{C3380CC4-5D6E-409C-BE32-E72D297353CC}">
              <c16:uniqueId val="{00000001-17F3-4F9A-A8D1-12F52378C313}"/>
            </c:ext>
          </c:extLst>
        </c:ser>
        <c:dLbls>
          <c:showLegendKey val="0"/>
          <c:showVal val="0"/>
          <c:showCatName val="0"/>
          <c:showSerName val="0"/>
          <c:showPercent val="0"/>
          <c:showBubbleSize val="0"/>
        </c:dLbls>
        <c:marker val="1"/>
        <c:smooth val="0"/>
        <c:axId val="354455552"/>
        <c:axId val="354457472"/>
      </c:lineChart>
      <c:dateAx>
        <c:axId val="354455552"/>
        <c:scaling>
          <c:orientation val="minMax"/>
        </c:scaling>
        <c:delete val="1"/>
        <c:axPos val="b"/>
        <c:numFmt formatCode="&quot;H&quot;yy" sourceLinked="1"/>
        <c:majorTickMark val="none"/>
        <c:minorTickMark val="none"/>
        <c:tickLblPos val="none"/>
        <c:crossAx val="354457472"/>
        <c:crosses val="autoZero"/>
        <c:auto val="1"/>
        <c:lblOffset val="100"/>
        <c:baseTimeUnit val="years"/>
      </c:dateAx>
      <c:valAx>
        <c:axId val="3544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58.12</c:v>
                </c:pt>
                <c:pt idx="1">
                  <c:v>60.59</c:v>
                </c:pt>
                <c:pt idx="2">
                  <c:v>59.82</c:v>
                </c:pt>
                <c:pt idx="3">
                  <c:v>58.98</c:v>
                </c:pt>
                <c:pt idx="4">
                  <c:v>58.02</c:v>
                </c:pt>
              </c:numCache>
            </c:numRef>
          </c:val>
          <c:extLst xmlns:c16r2="http://schemas.microsoft.com/office/drawing/2015/06/chart">
            <c:ext xmlns:c16="http://schemas.microsoft.com/office/drawing/2014/chart" uri="{C3380CC4-5D6E-409C-BE32-E72D297353CC}">
              <c16:uniqueId val="{00000000-6ECC-4A47-82B8-DE25F1885EA9}"/>
            </c:ext>
          </c:extLst>
        </c:ser>
        <c:dLbls>
          <c:showLegendKey val="0"/>
          <c:showVal val="0"/>
          <c:showCatName val="0"/>
          <c:showSerName val="0"/>
          <c:showPercent val="0"/>
          <c:showBubbleSize val="0"/>
        </c:dLbls>
        <c:gapWidth val="150"/>
        <c:axId val="329702016"/>
        <c:axId val="32972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xmlns:c16r2="http://schemas.microsoft.com/office/drawing/2015/06/chart">
            <c:ext xmlns:c16="http://schemas.microsoft.com/office/drawing/2014/chart" uri="{C3380CC4-5D6E-409C-BE32-E72D297353CC}">
              <c16:uniqueId val="{00000001-6ECC-4A47-82B8-DE25F1885EA9}"/>
            </c:ext>
          </c:extLst>
        </c:ser>
        <c:dLbls>
          <c:showLegendKey val="0"/>
          <c:showVal val="0"/>
          <c:showCatName val="0"/>
          <c:showSerName val="0"/>
          <c:showPercent val="0"/>
          <c:showBubbleSize val="0"/>
        </c:dLbls>
        <c:marker val="1"/>
        <c:smooth val="0"/>
        <c:axId val="329702016"/>
        <c:axId val="329720576"/>
      </c:lineChart>
      <c:dateAx>
        <c:axId val="329702016"/>
        <c:scaling>
          <c:orientation val="minMax"/>
        </c:scaling>
        <c:delete val="1"/>
        <c:axPos val="b"/>
        <c:numFmt formatCode="&quot;H&quot;yy" sourceLinked="1"/>
        <c:majorTickMark val="none"/>
        <c:minorTickMark val="none"/>
        <c:tickLblPos val="none"/>
        <c:crossAx val="329720576"/>
        <c:crosses val="autoZero"/>
        <c:auto val="1"/>
        <c:lblOffset val="100"/>
        <c:baseTimeUnit val="years"/>
      </c:dateAx>
      <c:valAx>
        <c:axId val="3297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81.06</c:v>
                </c:pt>
                <c:pt idx="1">
                  <c:v>82.62</c:v>
                </c:pt>
                <c:pt idx="2">
                  <c:v>83.94</c:v>
                </c:pt>
                <c:pt idx="3">
                  <c:v>84.49</c:v>
                </c:pt>
                <c:pt idx="4">
                  <c:v>84.63</c:v>
                </c:pt>
              </c:numCache>
            </c:numRef>
          </c:val>
          <c:extLst xmlns:c16r2="http://schemas.microsoft.com/office/drawing/2015/06/chart">
            <c:ext xmlns:c16="http://schemas.microsoft.com/office/drawing/2014/chart" uri="{C3380CC4-5D6E-409C-BE32-E72D297353CC}">
              <c16:uniqueId val="{00000000-7B5F-4929-898D-347BABA1BAC0}"/>
            </c:ext>
          </c:extLst>
        </c:ser>
        <c:dLbls>
          <c:showLegendKey val="0"/>
          <c:showVal val="0"/>
          <c:showCatName val="0"/>
          <c:showSerName val="0"/>
          <c:showPercent val="0"/>
          <c:showBubbleSize val="0"/>
        </c:dLbls>
        <c:gapWidth val="150"/>
        <c:axId val="329747456"/>
        <c:axId val="32975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xmlns:c16r2="http://schemas.microsoft.com/office/drawing/2015/06/chart">
            <c:ext xmlns:c16="http://schemas.microsoft.com/office/drawing/2014/chart" uri="{C3380CC4-5D6E-409C-BE32-E72D297353CC}">
              <c16:uniqueId val="{00000001-7B5F-4929-898D-347BABA1BAC0}"/>
            </c:ext>
          </c:extLst>
        </c:ser>
        <c:dLbls>
          <c:showLegendKey val="0"/>
          <c:showVal val="0"/>
          <c:showCatName val="0"/>
          <c:showSerName val="0"/>
          <c:showPercent val="0"/>
          <c:showBubbleSize val="0"/>
        </c:dLbls>
        <c:marker val="1"/>
        <c:smooth val="0"/>
        <c:axId val="329747456"/>
        <c:axId val="329757824"/>
      </c:lineChart>
      <c:dateAx>
        <c:axId val="329747456"/>
        <c:scaling>
          <c:orientation val="minMax"/>
        </c:scaling>
        <c:delete val="1"/>
        <c:axPos val="b"/>
        <c:numFmt formatCode="&quot;H&quot;yy" sourceLinked="1"/>
        <c:majorTickMark val="none"/>
        <c:minorTickMark val="none"/>
        <c:tickLblPos val="none"/>
        <c:crossAx val="329757824"/>
        <c:crosses val="autoZero"/>
        <c:auto val="1"/>
        <c:lblOffset val="100"/>
        <c:baseTimeUnit val="years"/>
      </c:dateAx>
      <c:valAx>
        <c:axId val="3297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110.14</c:v>
                </c:pt>
                <c:pt idx="1">
                  <c:v>107.47</c:v>
                </c:pt>
                <c:pt idx="2">
                  <c:v>109.84</c:v>
                </c:pt>
                <c:pt idx="3">
                  <c:v>106.4</c:v>
                </c:pt>
                <c:pt idx="4">
                  <c:v>106.57</c:v>
                </c:pt>
              </c:numCache>
            </c:numRef>
          </c:val>
          <c:extLst xmlns:c16r2="http://schemas.microsoft.com/office/drawing/2015/06/chart">
            <c:ext xmlns:c16="http://schemas.microsoft.com/office/drawing/2014/chart" uri="{C3380CC4-5D6E-409C-BE32-E72D297353CC}">
              <c16:uniqueId val="{00000000-AEA4-4CDB-AE5C-B2402EE197FB}"/>
            </c:ext>
          </c:extLst>
        </c:ser>
        <c:dLbls>
          <c:showLegendKey val="0"/>
          <c:showVal val="0"/>
          <c:showCatName val="0"/>
          <c:showSerName val="0"/>
          <c:showPercent val="0"/>
          <c:showBubbleSize val="0"/>
        </c:dLbls>
        <c:gapWidth val="150"/>
        <c:axId val="354928512"/>
        <c:axId val="3549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xmlns:c16r2="http://schemas.microsoft.com/office/drawing/2015/06/chart">
            <c:ext xmlns:c16="http://schemas.microsoft.com/office/drawing/2014/chart" uri="{C3380CC4-5D6E-409C-BE32-E72D297353CC}">
              <c16:uniqueId val="{00000001-AEA4-4CDB-AE5C-B2402EE197FB}"/>
            </c:ext>
          </c:extLst>
        </c:ser>
        <c:dLbls>
          <c:showLegendKey val="0"/>
          <c:showVal val="0"/>
          <c:showCatName val="0"/>
          <c:showSerName val="0"/>
          <c:showPercent val="0"/>
          <c:showBubbleSize val="0"/>
        </c:dLbls>
        <c:marker val="1"/>
        <c:smooth val="0"/>
        <c:axId val="354928512"/>
        <c:axId val="354947072"/>
      </c:lineChart>
      <c:dateAx>
        <c:axId val="354928512"/>
        <c:scaling>
          <c:orientation val="minMax"/>
        </c:scaling>
        <c:delete val="1"/>
        <c:axPos val="b"/>
        <c:numFmt formatCode="&quot;H&quot;yy" sourceLinked="1"/>
        <c:majorTickMark val="none"/>
        <c:minorTickMark val="none"/>
        <c:tickLblPos val="none"/>
        <c:crossAx val="354947072"/>
        <c:crosses val="autoZero"/>
        <c:auto val="1"/>
        <c:lblOffset val="100"/>
        <c:baseTimeUnit val="years"/>
      </c:dateAx>
      <c:valAx>
        <c:axId val="35494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47.94</c:v>
                </c:pt>
                <c:pt idx="1">
                  <c:v>47.1</c:v>
                </c:pt>
                <c:pt idx="2">
                  <c:v>48.38</c:v>
                </c:pt>
                <c:pt idx="3">
                  <c:v>49.7</c:v>
                </c:pt>
                <c:pt idx="4">
                  <c:v>51.06</c:v>
                </c:pt>
              </c:numCache>
            </c:numRef>
          </c:val>
          <c:extLst xmlns:c16r2="http://schemas.microsoft.com/office/drawing/2015/06/chart">
            <c:ext xmlns:c16="http://schemas.microsoft.com/office/drawing/2014/chart" uri="{C3380CC4-5D6E-409C-BE32-E72D297353CC}">
              <c16:uniqueId val="{00000000-8F4C-421D-A6D7-BA686952BC67}"/>
            </c:ext>
          </c:extLst>
        </c:ser>
        <c:dLbls>
          <c:showLegendKey val="0"/>
          <c:showVal val="0"/>
          <c:showCatName val="0"/>
          <c:showSerName val="0"/>
          <c:showPercent val="0"/>
          <c:showBubbleSize val="0"/>
        </c:dLbls>
        <c:gapWidth val="150"/>
        <c:axId val="355382784"/>
        <c:axId val="3554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xmlns:c16r2="http://schemas.microsoft.com/office/drawing/2015/06/chart">
            <c:ext xmlns:c16="http://schemas.microsoft.com/office/drawing/2014/chart" uri="{C3380CC4-5D6E-409C-BE32-E72D297353CC}">
              <c16:uniqueId val="{00000001-8F4C-421D-A6D7-BA686952BC67}"/>
            </c:ext>
          </c:extLst>
        </c:ser>
        <c:dLbls>
          <c:showLegendKey val="0"/>
          <c:showVal val="0"/>
          <c:showCatName val="0"/>
          <c:showSerName val="0"/>
          <c:showPercent val="0"/>
          <c:showBubbleSize val="0"/>
        </c:dLbls>
        <c:marker val="1"/>
        <c:smooth val="0"/>
        <c:axId val="355382784"/>
        <c:axId val="355401728"/>
      </c:lineChart>
      <c:dateAx>
        <c:axId val="355382784"/>
        <c:scaling>
          <c:orientation val="minMax"/>
        </c:scaling>
        <c:delete val="1"/>
        <c:axPos val="b"/>
        <c:numFmt formatCode="&quot;H&quot;yy" sourceLinked="1"/>
        <c:majorTickMark val="none"/>
        <c:minorTickMark val="none"/>
        <c:tickLblPos val="none"/>
        <c:crossAx val="355401728"/>
        <c:crosses val="autoZero"/>
        <c:auto val="1"/>
        <c:lblOffset val="100"/>
        <c:baseTimeUnit val="years"/>
      </c:dateAx>
      <c:valAx>
        <c:axId val="3554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14.32</c:v>
                </c:pt>
                <c:pt idx="1">
                  <c:v>18.329999999999998</c:v>
                </c:pt>
                <c:pt idx="2">
                  <c:v>12.44</c:v>
                </c:pt>
                <c:pt idx="3">
                  <c:v>15.4</c:v>
                </c:pt>
                <c:pt idx="4">
                  <c:v>18.059999999999999</c:v>
                </c:pt>
              </c:numCache>
            </c:numRef>
          </c:val>
          <c:extLst xmlns:c16r2="http://schemas.microsoft.com/office/drawing/2015/06/chart">
            <c:ext xmlns:c16="http://schemas.microsoft.com/office/drawing/2014/chart" uri="{C3380CC4-5D6E-409C-BE32-E72D297353CC}">
              <c16:uniqueId val="{00000000-5714-44F0-8CAF-E0BAEDB66D54}"/>
            </c:ext>
          </c:extLst>
        </c:ser>
        <c:dLbls>
          <c:showLegendKey val="0"/>
          <c:showVal val="0"/>
          <c:showCatName val="0"/>
          <c:showSerName val="0"/>
          <c:showPercent val="0"/>
          <c:showBubbleSize val="0"/>
        </c:dLbls>
        <c:gapWidth val="150"/>
        <c:axId val="363125760"/>
        <c:axId val="3643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xmlns:c16r2="http://schemas.microsoft.com/office/drawing/2015/06/chart">
            <c:ext xmlns:c16="http://schemas.microsoft.com/office/drawing/2014/chart" uri="{C3380CC4-5D6E-409C-BE32-E72D297353CC}">
              <c16:uniqueId val="{00000001-5714-44F0-8CAF-E0BAEDB66D54}"/>
            </c:ext>
          </c:extLst>
        </c:ser>
        <c:dLbls>
          <c:showLegendKey val="0"/>
          <c:showVal val="0"/>
          <c:showCatName val="0"/>
          <c:showSerName val="0"/>
          <c:showPercent val="0"/>
          <c:showBubbleSize val="0"/>
        </c:dLbls>
        <c:marker val="1"/>
        <c:smooth val="0"/>
        <c:axId val="363125760"/>
        <c:axId val="364300544"/>
      </c:lineChart>
      <c:dateAx>
        <c:axId val="363125760"/>
        <c:scaling>
          <c:orientation val="minMax"/>
        </c:scaling>
        <c:delete val="1"/>
        <c:axPos val="b"/>
        <c:numFmt formatCode="&quot;H&quot;yy" sourceLinked="1"/>
        <c:majorTickMark val="none"/>
        <c:minorTickMark val="none"/>
        <c:tickLblPos val="none"/>
        <c:crossAx val="364300544"/>
        <c:crosses val="autoZero"/>
        <c:auto val="1"/>
        <c:lblOffset val="100"/>
        <c:baseTimeUnit val="years"/>
      </c:dateAx>
      <c:valAx>
        <c:axId val="3643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29-45B2-9D21-ED8B6016BFAE}"/>
            </c:ext>
          </c:extLst>
        </c:ser>
        <c:dLbls>
          <c:showLegendKey val="0"/>
          <c:showVal val="0"/>
          <c:showCatName val="0"/>
          <c:showSerName val="0"/>
          <c:showPercent val="0"/>
          <c:showBubbleSize val="0"/>
        </c:dLbls>
        <c:gapWidth val="150"/>
        <c:axId val="364589440"/>
        <c:axId val="3645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CD29-45B2-9D21-ED8B6016BFAE}"/>
            </c:ext>
          </c:extLst>
        </c:ser>
        <c:dLbls>
          <c:showLegendKey val="0"/>
          <c:showVal val="0"/>
          <c:showCatName val="0"/>
          <c:showSerName val="0"/>
          <c:showPercent val="0"/>
          <c:showBubbleSize val="0"/>
        </c:dLbls>
        <c:marker val="1"/>
        <c:smooth val="0"/>
        <c:axId val="364589440"/>
        <c:axId val="364592128"/>
      </c:lineChart>
      <c:dateAx>
        <c:axId val="364589440"/>
        <c:scaling>
          <c:orientation val="minMax"/>
        </c:scaling>
        <c:delete val="1"/>
        <c:axPos val="b"/>
        <c:numFmt formatCode="&quot;H&quot;yy" sourceLinked="1"/>
        <c:majorTickMark val="none"/>
        <c:minorTickMark val="none"/>
        <c:tickLblPos val="none"/>
        <c:crossAx val="364592128"/>
        <c:crosses val="autoZero"/>
        <c:auto val="1"/>
        <c:lblOffset val="100"/>
        <c:baseTimeUnit val="years"/>
      </c:dateAx>
      <c:valAx>
        <c:axId val="36459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5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451.11</c:v>
                </c:pt>
                <c:pt idx="1">
                  <c:v>530.14</c:v>
                </c:pt>
                <c:pt idx="2">
                  <c:v>508.69</c:v>
                </c:pt>
                <c:pt idx="3">
                  <c:v>509.88</c:v>
                </c:pt>
                <c:pt idx="4">
                  <c:v>534.4</c:v>
                </c:pt>
              </c:numCache>
            </c:numRef>
          </c:val>
          <c:extLst xmlns:c16r2="http://schemas.microsoft.com/office/drawing/2015/06/chart">
            <c:ext xmlns:c16="http://schemas.microsoft.com/office/drawing/2014/chart" uri="{C3380CC4-5D6E-409C-BE32-E72D297353CC}">
              <c16:uniqueId val="{00000000-905C-49FE-8CA4-2A4B10A6C6B2}"/>
            </c:ext>
          </c:extLst>
        </c:ser>
        <c:dLbls>
          <c:showLegendKey val="0"/>
          <c:showVal val="0"/>
          <c:showCatName val="0"/>
          <c:showSerName val="0"/>
          <c:showPercent val="0"/>
          <c:showBubbleSize val="0"/>
        </c:dLbls>
        <c:gapWidth val="150"/>
        <c:axId val="364877312"/>
        <c:axId val="3648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xmlns:c16r2="http://schemas.microsoft.com/office/drawing/2015/06/chart">
            <c:ext xmlns:c16="http://schemas.microsoft.com/office/drawing/2014/chart" uri="{C3380CC4-5D6E-409C-BE32-E72D297353CC}">
              <c16:uniqueId val="{00000001-905C-49FE-8CA4-2A4B10A6C6B2}"/>
            </c:ext>
          </c:extLst>
        </c:ser>
        <c:dLbls>
          <c:showLegendKey val="0"/>
          <c:showVal val="0"/>
          <c:showCatName val="0"/>
          <c:showSerName val="0"/>
          <c:showPercent val="0"/>
          <c:showBubbleSize val="0"/>
        </c:dLbls>
        <c:marker val="1"/>
        <c:smooth val="0"/>
        <c:axId val="364877312"/>
        <c:axId val="364879232"/>
      </c:lineChart>
      <c:dateAx>
        <c:axId val="364877312"/>
        <c:scaling>
          <c:orientation val="minMax"/>
        </c:scaling>
        <c:delete val="1"/>
        <c:axPos val="b"/>
        <c:numFmt formatCode="&quot;H&quot;yy" sourceLinked="1"/>
        <c:majorTickMark val="none"/>
        <c:minorTickMark val="none"/>
        <c:tickLblPos val="none"/>
        <c:crossAx val="364879232"/>
        <c:crosses val="autoZero"/>
        <c:auto val="1"/>
        <c:lblOffset val="100"/>
        <c:baseTimeUnit val="years"/>
      </c:dateAx>
      <c:valAx>
        <c:axId val="36487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279.16000000000003</c:v>
                </c:pt>
                <c:pt idx="1">
                  <c:v>285.62</c:v>
                </c:pt>
                <c:pt idx="2">
                  <c:v>310.52</c:v>
                </c:pt>
                <c:pt idx="3">
                  <c:v>313.52</c:v>
                </c:pt>
                <c:pt idx="4">
                  <c:v>313.01</c:v>
                </c:pt>
              </c:numCache>
            </c:numRef>
          </c:val>
          <c:extLst xmlns:c16r2="http://schemas.microsoft.com/office/drawing/2015/06/chart">
            <c:ext xmlns:c16="http://schemas.microsoft.com/office/drawing/2014/chart" uri="{C3380CC4-5D6E-409C-BE32-E72D297353CC}">
              <c16:uniqueId val="{00000000-6E7F-43C1-A03F-FE32D1767906}"/>
            </c:ext>
          </c:extLst>
        </c:ser>
        <c:dLbls>
          <c:showLegendKey val="0"/>
          <c:showVal val="0"/>
          <c:showCatName val="0"/>
          <c:showSerName val="0"/>
          <c:showPercent val="0"/>
          <c:showBubbleSize val="0"/>
        </c:dLbls>
        <c:gapWidth val="150"/>
        <c:axId val="276019072"/>
        <c:axId val="2760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xmlns:c16r2="http://schemas.microsoft.com/office/drawing/2015/06/chart">
            <c:ext xmlns:c16="http://schemas.microsoft.com/office/drawing/2014/chart" uri="{C3380CC4-5D6E-409C-BE32-E72D297353CC}">
              <c16:uniqueId val="{00000001-6E7F-43C1-A03F-FE32D1767906}"/>
            </c:ext>
          </c:extLst>
        </c:ser>
        <c:dLbls>
          <c:showLegendKey val="0"/>
          <c:showVal val="0"/>
          <c:showCatName val="0"/>
          <c:showSerName val="0"/>
          <c:showPercent val="0"/>
          <c:showBubbleSize val="0"/>
        </c:dLbls>
        <c:marker val="1"/>
        <c:smooth val="0"/>
        <c:axId val="276019072"/>
        <c:axId val="276025344"/>
      </c:lineChart>
      <c:dateAx>
        <c:axId val="276019072"/>
        <c:scaling>
          <c:orientation val="minMax"/>
        </c:scaling>
        <c:delete val="1"/>
        <c:axPos val="b"/>
        <c:numFmt formatCode="&quot;H&quot;yy" sourceLinked="1"/>
        <c:majorTickMark val="none"/>
        <c:minorTickMark val="none"/>
        <c:tickLblPos val="none"/>
        <c:crossAx val="276025344"/>
        <c:crosses val="autoZero"/>
        <c:auto val="1"/>
        <c:lblOffset val="100"/>
        <c:baseTimeUnit val="years"/>
      </c:dateAx>
      <c:valAx>
        <c:axId val="27602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0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100.68</c:v>
                </c:pt>
                <c:pt idx="1">
                  <c:v>101.06</c:v>
                </c:pt>
                <c:pt idx="2">
                  <c:v>100.91</c:v>
                </c:pt>
                <c:pt idx="3">
                  <c:v>100.04</c:v>
                </c:pt>
                <c:pt idx="4">
                  <c:v>98.95</c:v>
                </c:pt>
              </c:numCache>
            </c:numRef>
          </c:val>
          <c:extLst xmlns:c16r2="http://schemas.microsoft.com/office/drawing/2015/06/chart">
            <c:ext xmlns:c16="http://schemas.microsoft.com/office/drawing/2014/chart" uri="{C3380CC4-5D6E-409C-BE32-E72D297353CC}">
              <c16:uniqueId val="{00000000-8A55-49C1-B8BA-7A757E116796}"/>
            </c:ext>
          </c:extLst>
        </c:ser>
        <c:dLbls>
          <c:showLegendKey val="0"/>
          <c:showVal val="0"/>
          <c:showCatName val="0"/>
          <c:showSerName val="0"/>
          <c:showPercent val="0"/>
          <c:showBubbleSize val="0"/>
        </c:dLbls>
        <c:gapWidth val="150"/>
        <c:axId val="329492736"/>
        <c:axId val="3295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xmlns:c16r2="http://schemas.microsoft.com/office/drawing/2015/06/chart">
            <c:ext xmlns:c16="http://schemas.microsoft.com/office/drawing/2014/chart" uri="{C3380CC4-5D6E-409C-BE32-E72D297353CC}">
              <c16:uniqueId val="{00000001-8A55-49C1-B8BA-7A757E116796}"/>
            </c:ext>
          </c:extLst>
        </c:ser>
        <c:dLbls>
          <c:showLegendKey val="0"/>
          <c:showVal val="0"/>
          <c:showCatName val="0"/>
          <c:showSerName val="0"/>
          <c:showPercent val="0"/>
          <c:showBubbleSize val="0"/>
        </c:dLbls>
        <c:marker val="1"/>
        <c:smooth val="0"/>
        <c:axId val="329492736"/>
        <c:axId val="329503104"/>
      </c:lineChart>
      <c:dateAx>
        <c:axId val="329492736"/>
        <c:scaling>
          <c:orientation val="minMax"/>
        </c:scaling>
        <c:delete val="1"/>
        <c:axPos val="b"/>
        <c:numFmt formatCode="&quot;H&quot;yy" sourceLinked="1"/>
        <c:majorTickMark val="none"/>
        <c:minorTickMark val="none"/>
        <c:tickLblPos val="none"/>
        <c:crossAx val="329503104"/>
        <c:crosses val="autoZero"/>
        <c:auto val="1"/>
        <c:lblOffset val="100"/>
        <c:baseTimeUnit val="years"/>
      </c:dateAx>
      <c:valAx>
        <c:axId val="329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257.5</c:v>
                </c:pt>
                <c:pt idx="1">
                  <c:v>257.77</c:v>
                </c:pt>
                <c:pt idx="2">
                  <c:v>258.63</c:v>
                </c:pt>
                <c:pt idx="3">
                  <c:v>261.64999999999998</c:v>
                </c:pt>
                <c:pt idx="4">
                  <c:v>266.2</c:v>
                </c:pt>
              </c:numCache>
            </c:numRef>
          </c:val>
          <c:extLst xmlns:c16r2="http://schemas.microsoft.com/office/drawing/2015/06/chart">
            <c:ext xmlns:c16="http://schemas.microsoft.com/office/drawing/2014/chart" uri="{C3380CC4-5D6E-409C-BE32-E72D297353CC}">
              <c16:uniqueId val="{00000000-4B55-4BE8-9F23-C0C0BB366083}"/>
            </c:ext>
          </c:extLst>
        </c:ser>
        <c:dLbls>
          <c:showLegendKey val="0"/>
          <c:showVal val="0"/>
          <c:showCatName val="0"/>
          <c:showSerName val="0"/>
          <c:showPercent val="0"/>
          <c:showBubbleSize val="0"/>
        </c:dLbls>
        <c:gapWidth val="150"/>
        <c:axId val="329525504"/>
        <c:axId val="3296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xmlns:c16r2="http://schemas.microsoft.com/office/drawing/2015/06/chart">
            <c:ext xmlns:c16="http://schemas.microsoft.com/office/drawing/2014/chart" uri="{C3380CC4-5D6E-409C-BE32-E72D297353CC}">
              <c16:uniqueId val="{00000001-4B55-4BE8-9F23-C0C0BB366083}"/>
            </c:ext>
          </c:extLst>
        </c:ser>
        <c:dLbls>
          <c:showLegendKey val="0"/>
          <c:showVal val="0"/>
          <c:showCatName val="0"/>
          <c:showSerName val="0"/>
          <c:showPercent val="0"/>
          <c:showBubbleSize val="0"/>
        </c:dLbls>
        <c:marker val="1"/>
        <c:smooth val="0"/>
        <c:axId val="329525504"/>
        <c:axId val="329613696"/>
      </c:lineChart>
      <c:dateAx>
        <c:axId val="329525504"/>
        <c:scaling>
          <c:orientation val="minMax"/>
        </c:scaling>
        <c:delete val="1"/>
        <c:axPos val="b"/>
        <c:numFmt formatCode="&quot;H&quot;yy" sourceLinked="1"/>
        <c:majorTickMark val="none"/>
        <c:minorTickMark val="none"/>
        <c:tickLblPos val="none"/>
        <c:crossAx val="329613696"/>
        <c:crosses val="autoZero"/>
        <c:auto val="1"/>
        <c:lblOffset val="100"/>
        <c:baseTimeUnit val="years"/>
      </c:dateAx>
      <c:valAx>
        <c:axId val="329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大崎市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129444</v>
      </c>
      <c r="AM8" s="71"/>
      <c r="AN8" s="71"/>
      <c r="AO8" s="71"/>
      <c r="AP8" s="71"/>
      <c r="AQ8" s="71"/>
      <c r="AR8" s="71"/>
      <c r="AS8" s="71"/>
      <c r="AT8" s="67">
        <f>データ!$S$6</f>
        <v>796.81</v>
      </c>
      <c r="AU8" s="68"/>
      <c r="AV8" s="68"/>
      <c r="AW8" s="68"/>
      <c r="AX8" s="68"/>
      <c r="AY8" s="68"/>
      <c r="AZ8" s="68"/>
      <c r="BA8" s="68"/>
      <c r="BB8" s="70">
        <f>データ!$T$6</f>
        <v>162.44999999999999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61.48</v>
      </c>
      <c r="J10" s="68"/>
      <c r="K10" s="68"/>
      <c r="L10" s="68"/>
      <c r="M10" s="68"/>
      <c r="N10" s="68"/>
      <c r="O10" s="69"/>
      <c r="P10" s="70">
        <f>データ!$P$6</f>
        <v>97.39</v>
      </c>
      <c r="Q10" s="70"/>
      <c r="R10" s="70"/>
      <c r="S10" s="70"/>
      <c r="T10" s="70"/>
      <c r="U10" s="70"/>
      <c r="V10" s="70"/>
      <c r="W10" s="71">
        <f>データ!$Q$6</f>
        <v>3987</v>
      </c>
      <c r="X10" s="71"/>
      <c r="Y10" s="71"/>
      <c r="Z10" s="71"/>
      <c r="AA10" s="71"/>
      <c r="AB10" s="71"/>
      <c r="AC10" s="71"/>
      <c r="AD10" s="2"/>
      <c r="AE10" s="2"/>
      <c r="AF10" s="2"/>
      <c r="AG10" s="2"/>
      <c r="AH10" s="4"/>
      <c r="AI10" s="4"/>
      <c r="AJ10" s="4"/>
      <c r="AK10" s="4"/>
      <c r="AL10" s="71">
        <f>データ!$U$6</f>
        <v>125011</v>
      </c>
      <c r="AM10" s="71"/>
      <c r="AN10" s="71"/>
      <c r="AO10" s="71"/>
      <c r="AP10" s="71"/>
      <c r="AQ10" s="71"/>
      <c r="AR10" s="71"/>
      <c r="AS10" s="71"/>
      <c r="AT10" s="67">
        <f>データ!$V$6</f>
        <v>374.78</v>
      </c>
      <c r="AU10" s="68"/>
      <c r="AV10" s="68"/>
      <c r="AW10" s="68"/>
      <c r="AX10" s="68"/>
      <c r="AY10" s="68"/>
      <c r="AZ10" s="68"/>
      <c r="BA10" s="68"/>
      <c r="BB10" s="70">
        <f>データ!$W$6</f>
        <v>333.56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t="13.5"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t="13.5"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5iRnYdLV7jkbnIxMBiCQBfLpAxjJFnTZhlwd7J1vlcd3uOHvcXbih1P1qR+/cIlq3FtdU1GNaZ7imnK6mp/mw==" saltValue="BzS8FPa5mbC5dg+cep1W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42153</v>
      </c>
      <c r="D6" s="34">
        <f t="shared" si="3"/>
        <v>46</v>
      </c>
      <c r="E6" s="34">
        <f t="shared" si="3"/>
        <v>1</v>
      </c>
      <c r="F6" s="34">
        <f t="shared" si="3"/>
        <v>0</v>
      </c>
      <c r="G6" s="34">
        <f t="shared" si="3"/>
        <v>1</v>
      </c>
      <c r="H6" s="34" t="str">
        <f t="shared" si="3"/>
        <v>宮城県　大崎市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61.48</v>
      </c>
      <c r="P6" s="35">
        <f t="shared" si="3"/>
        <v>97.39</v>
      </c>
      <c r="Q6" s="35">
        <f t="shared" si="3"/>
        <v>3987</v>
      </c>
      <c r="R6" s="35">
        <f t="shared" si="3"/>
        <v>129444</v>
      </c>
      <c r="S6" s="35">
        <f t="shared" si="3"/>
        <v>796.81</v>
      </c>
      <c r="T6" s="35">
        <f t="shared" si="3"/>
        <v>162.44999999999999</v>
      </c>
      <c r="U6" s="35">
        <f t="shared" si="3"/>
        <v>125011</v>
      </c>
      <c r="V6" s="35">
        <f t="shared" si="3"/>
        <v>374.78</v>
      </c>
      <c r="W6" s="35">
        <f t="shared" si="3"/>
        <v>333.56</v>
      </c>
      <c r="X6" s="36">
        <f>IF(X7="",NA(),X7)</f>
        <v>110.14</v>
      </c>
      <c r="Y6" s="36">
        <f t="shared" ref="Y6:AG6" si="4">IF(Y7="",NA(),Y7)</f>
        <v>107.47</v>
      </c>
      <c r="Z6" s="36">
        <f t="shared" si="4"/>
        <v>109.84</v>
      </c>
      <c r="AA6" s="36">
        <f t="shared" si="4"/>
        <v>106.4</v>
      </c>
      <c r="AB6" s="36">
        <f t="shared" si="4"/>
        <v>106.57</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451.11</v>
      </c>
      <c r="AU6" s="36">
        <f t="shared" ref="AU6:BC6" si="6">IF(AU7="",NA(),AU7)</f>
        <v>530.14</v>
      </c>
      <c r="AV6" s="36">
        <f t="shared" si="6"/>
        <v>508.69</v>
      </c>
      <c r="AW6" s="36">
        <f t="shared" si="6"/>
        <v>509.88</v>
      </c>
      <c r="AX6" s="36">
        <f t="shared" si="6"/>
        <v>534.4</v>
      </c>
      <c r="AY6" s="36">
        <f t="shared" si="6"/>
        <v>352.05</v>
      </c>
      <c r="AZ6" s="36">
        <f t="shared" si="6"/>
        <v>349.04</v>
      </c>
      <c r="BA6" s="36">
        <f t="shared" si="6"/>
        <v>337.49</v>
      </c>
      <c r="BB6" s="36">
        <f t="shared" si="6"/>
        <v>335.6</v>
      </c>
      <c r="BC6" s="36">
        <f t="shared" si="6"/>
        <v>358.91</v>
      </c>
      <c r="BD6" s="35" t="str">
        <f>IF(BD7="","",IF(BD7="-","【-】","【"&amp;SUBSTITUTE(TEXT(BD7,"#,##0.00"),"-","△")&amp;"】"))</f>
        <v>【264.97】</v>
      </c>
      <c r="BE6" s="36">
        <f>IF(BE7="",NA(),BE7)</f>
        <v>279.16000000000003</v>
      </c>
      <c r="BF6" s="36">
        <f t="shared" ref="BF6:BN6" si="7">IF(BF7="",NA(),BF7)</f>
        <v>285.62</v>
      </c>
      <c r="BG6" s="36">
        <f t="shared" si="7"/>
        <v>310.52</v>
      </c>
      <c r="BH6" s="36">
        <f t="shared" si="7"/>
        <v>313.52</v>
      </c>
      <c r="BI6" s="36">
        <f t="shared" si="7"/>
        <v>313.01</v>
      </c>
      <c r="BJ6" s="36">
        <f t="shared" si="7"/>
        <v>250.76</v>
      </c>
      <c r="BK6" s="36">
        <f t="shared" si="7"/>
        <v>254.54</v>
      </c>
      <c r="BL6" s="36">
        <f t="shared" si="7"/>
        <v>265.92</v>
      </c>
      <c r="BM6" s="36">
        <f t="shared" si="7"/>
        <v>258.26</v>
      </c>
      <c r="BN6" s="36">
        <f t="shared" si="7"/>
        <v>247.27</v>
      </c>
      <c r="BO6" s="35" t="str">
        <f>IF(BO7="","",IF(BO7="-","【-】","【"&amp;SUBSTITUTE(TEXT(BO7,"#,##0.00"),"-","△")&amp;"】"))</f>
        <v>【266.61】</v>
      </c>
      <c r="BP6" s="36">
        <f>IF(BP7="",NA(),BP7)</f>
        <v>100.68</v>
      </c>
      <c r="BQ6" s="36">
        <f t="shared" ref="BQ6:BY6" si="8">IF(BQ7="",NA(),BQ7)</f>
        <v>101.06</v>
      </c>
      <c r="BR6" s="36">
        <f t="shared" si="8"/>
        <v>100.91</v>
      </c>
      <c r="BS6" s="36">
        <f t="shared" si="8"/>
        <v>100.04</v>
      </c>
      <c r="BT6" s="36">
        <f t="shared" si="8"/>
        <v>98.95</v>
      </c>
      <c r="BU6" s="36">
        <f t="shared" si="8"/>
        <v>106.69</v>
      </c>
      <c r="BV6" s="36">
        <f t="shared" si="8"/>
        <v>106.52</v>
      </c>
      <c r="BW6" s="36">
        <f t="shared" si="8"/>
        <v>105.86</v>
      </c>
      <c r="BX6" s="36">
        <f t="shared" si="8"/>
        <v>106.07</v>
      </c>
      <c r="BY6" s="36">
        <f t="shared" si="8"/>
        <v>105.34</v>
      </c>
      <c r="BZ6" s="35" t="str">
        <f>IF(BZ7="","",IF(BZ7="-","【-】","【"&amp;SUBSTITUTE(TEXT(BZ7,"#,##0.00"),"-","△")&amp;"】"))</f>
        <v>【103.24】</v>
      </c>
      <c r="CA6" s="36">
        <f>IF(CA7="",NA(),CA7)</f>
        <v>257.5</v>
      </c>
      <c r="CB6" s="36">
        <f t="shared" ref="CB6:CJ6" si="9">IF(CB7="",NA(),CB7)</f>
        <v>257.77</v>
      </c>
      <c r="CC6" s="36">
        <f t="shared" si="9"/>
        <v>258.63</v>
      </c>
      <c r="CD6" s="36">
        <f t="shared" si="9"/>
        <v>261.64999999999998</v>
      </c>
      <c r="CE6" s="36">
        <f t="shared" si="9"/>
        <v>266.2</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58.12</v>
      </c>
      <c r="CM6" s="36">
        <f t="shared" ref="CM6:CU6" si="10">IF(CM7="",NA(),CM7)</f>
        <v>60.59</v>
      </c>
      <c r="CN6" s="36">
        <f t="shared" si="10"/>
        <v>59.82</v>
      </c>
      <c r="CO6" s="36">
        <f t="shared" si="10"/>
        <v>58.98</v>
      </c>
      <c r="CP6" s="36">
        <f t="shared" si="10"/>
        <v>58.02</v>
      </c>
      <c r="CQ6" s="36">
        <f t="shared" si="10"/>
        <v>62.26</v>
      </c>
      <c r="CR6" s="36">
        <f t="shared" si="10"/>
        <v>62.1</v>
      </c>
      <c r="CS6" s="36">
        <f t="shared" si="10"/>
        <v>62.38</v>
      </c>
      <c r="CT6" s="36">
        <f t="shared" si="10"/>
        <v>62.83</v>
      </c>
      <c r="CU6" s="36">
        <f t="shared" si="10"/>
        <v>62.05</v>
      </c>
      <c r="CV6" s="35" t="str">
        <f>IF(CV7="","",IF(CV7="-","【-】","【"&amp;SUBSTITUTE(TEXT(CV7,"#,##0.00"),"-","△")&amp;"】"))</f>
        <v>【60.00】</v>
      </c>
      <c r="CW6" s="36">
        <f>IF(CW7="",NA(),CW7)</f>
        <v>81.06</v>
      </c>
      <c r="CX6" s="36">
        <f t="shared" ref="CX6:DF6" si="11">IF(CX7="",NA(),CX7)</f>
        <v>82.62</v>
      </c>
      <c r="CY6" s="36">
        <f t="shared" si="11"/>
        <v>83.94</v>
      </c>
      <c r="CZ6" s="36">
        <f t="shared" si="11"/>
        <v>84.49</v>
      </c>
      <c r="DA6" s="36">
        <f t="shared" si="11"/>
        <v>84.63</v>
      </c>
      <c r="DB6" s="36">
        <f t="shared" si="11"/>
        <v>89.5</v>
      </c>
      <c r="DC6" s="36">
        <f t="shared" si="11"/>
        <v>89.52</v>
      </c>
      <c r="DD6" s="36">
        <f t="shared" si="11"/>
        <v>89.17</v>
      </c>
      <c r="DE6" s="36">
        <f t="shared" si="11"/>
        <v>88.86</v>
      </c>
      <c r="DF6" s="36">
        <f t="shared" si="11"/>
        <v>89.11</v>
      </c>
      <c r="DG6" s="35" t="str">
        <f>IF(DG7="","",IF(DG7="-","【-】","【"&amp;SUBSTITUTE(TEXT(DG7,"#,##0.00"),"-","△")&amp;"】"))</f>
        <v>【89.80】</v>
      </c>
      <c r="DH6" s="36">
        <f>IF(DH7="",NA(),DH7)</f>
        <v>47.94</v>
      </c>
      <c r="DI6" s="36">
        <f t="shared" ref="DI6:DQ6" si="12">IF(DI7="",NA(),DI7)</f>
        <v>47.1</v>
      </c>
      <c r="DJ6" s="36">
        <f t="shared" si="12"/>
        <v>48.38</v>
      </c>
      <c r="DK6" s="36">
        <f t="shared" si="12"/>
        <v>49.7</v>
      </c>
      <c r="DL6" s="36">
        <f t="shared" si="12"/>
        <v>51.06</v>
      </c>
      <c r="DM6" s="36">
        <f t="shared" si="12"/>
        <v>45.89</v>
      </c>
      <c r="DN6" s="36">
        <f t="shared" si="12"/>
        <v>46.58</v>
      </c>
      <c r="DO6" s="36">
        <f t="shared" si="12"/>
        <v>46.99</v>
      </c>
      <c r="DP6" s="36">
        <f t="shared" si="12"/>
        <v>47.89</v>
      </c>
      <c r="DQ6" s="36">
        <f t="shared" si="12"/>
        <v>48.69</v>
      </c>
      <c r="DR6" s="35" t="str">
        <f>IF(DR7="","",IF(DR7="-","【-】","【"&amp;SUBSTITUTE(TEXT(DR7,"#,##0.00"),"-","△")&amp;"】"))</f>
        <v>【49.59】</v>
      </c>
      <c r="DS6" s="36">
        <f>IF(DS7="",NA(),DS7)</f>
        <v>14.32</v>
      </c>
      <c r="DT6" s="36">
        <f t="shared" ref="DT6:EB6" si="13">IF(DT7="",NA(),DT7)</f>
        <v>18.329999999999998</v>
      </c>
      <c r="DU6" s="36">
        <f t="shared" si="13"/>
        <v>12.44</v>
      </c>
      <c r="DV6" s="36">
        <f t="shared" si="13"/>
        <v>15.4</v>
      </c>
      <c r="DW6" s="36">
        <f t="shared" si="13"/>
        <v>18.059999999999999</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1.0900000000000001</v>
      </c>
      <c r="EE6" s="36">
        <f t="shared" ref="EE6:EM6" si="14">IF(EE7="",NA(),EE7)</f>
        <v>0.52</v>
      </c>
      <c r="EF6" s="36">
        <f t="shared" si="14"/>
        <v>0.33</v>
      </c>
      <c r="EG6" s="36">
        <f t="shared" si="14"/>
        <v>0.21</v>
      </c>
      <c r="EH6" s="36">
        <f t="shared" si="14"/>
        <v>0.12</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2">
      <c r="A7" s="29"/>
      <c r="B7" s="38">
        <v>2019</v>
      </c>
      <c r="C7" s="38">
        <v>42153</v>
      </c>
      <c r="D7" s="38">
        <v>46</v>
      </c>
      <c r="E7" s="38">
        <v>1</v>
      </c>
      <c r="F7" s="38">
        <v>0</v>
      </c>
      <c r="G7" s="38">
        <v>1</v>
      </c>
      <c r="H7" s="38" t="s">
        <v>93</v>
      </c>
      <c r="I7" s="38" t="s">
        <v>94</v>
      </c>
      <c r="J7" s="38" t="s">
        <v>95</v>
      </c>
      <c r="K7" s="38" t="s">
        <v>96</v>
      </c>
      <c r="L7" s="38" t="s">
        <v>97</v>
      </c>
      <c r="M7" s="38" t="s">
        <v>98</v>
      </c>
      <c r="N7" s="39" t="s">
        <v>99</v>
      </c>
      <c r="O7" s="39">
        <v>61.48</v>
      </c>
      <c r="P7" s="39">
        <v>97.39</v>
      </c>
      <c r="Q7" s="39">
        <v>3987</v>
      </c>
      <c r="R7" s="39">
        <v>129444</v>
      </c>
      <c r="S7" s="39">
        <v>796.81</v>
      </c>
      <c r="T7" s="39">
        <v>162.44999999999999</v>
      </c>
      <c r="U7" s="39">
        <v>125011</v>
      </c>
      <c r="V7" s="39">
        <v>374.78</v>
      </c>
      <c r="W7" s="39">
        <v>333.56</v>
      </c>
      <c r="X7" s="39">
        <v>110.14</v>
      </c>
      <c r="Y7" s="39">
        <v>107.47</v>
      </c>
      <c r="Z7" s="39">
        <v>109.84</v>
      </c>
      <c r="AA7" s="39">
        <v>106.4</v>
      </c>
      <c r="AB7" s="39">
        <v>106.57</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451.11</v>
      </c>
      <c r="AU7" s="39">
        <v>530.14</v>
      </c>
      <c r="AV7" s="39">
        <v>508.69</v>
      </c>
      <c r="AW7" s="39">
        <v>509.88</v>
      </c>
      <c r="AX7" s="39">
        <v>534.4</v>
      </c>
      <c r="AY7" s="39">
        <v>352.05</v>
      </c>
      <c r="AZ7" s="39">
        <v>349.04</v>
      </c>
      <c r="BA7" s="39">
        <v>337.49</v>
      </c>
      <c r="BB7" s="39">
        <v>335.6</v>
      </c>
      <c r="BC7" s="39">
        <v>358.91</v>
      </c>
      <c r="BD7" s="39">
        <v>264.97000000000003</v>
      </c>
      <c r="BE7" s="39">
        <v>279.16000000000003</v>
      </c>
      <c r="BF7" s="39">
        <v>285.62</v>
      </c>
      <c r="BG7" s="39">
        <v>310.52</v>
      </c>
      <c r="BH7" s="39">
        <v>313.52</v>
      </c>
      <c r="BI7" s="39">
        <v>313.01</v>
      </c>
      <c r="BJ7" s="39">
        <v>250.76</v>
      </c>
      <c r="BK7" s="39">
        <v>254.54</v>
      </c>
      <c r="BL7" s="39">
        <v>265.92</v>
      </c>
      <c r="BM7" s="39">
        <v>258.26</v>
      </c>
      <c r="BN7" s="39">
        <v>247.27</v>
      </c>
      <c r="BO7" s="39">
        <v>266.61</v>
      </c>
      <c r="BP7" s="39">
        <v>100.68</v>
      </c>
      <c r="BQ7" s="39">
        <v>101.06</v>
      </c>
      <c r="BR7" s="39">
        <v>100.91</v>
      </c>
      <c r="BS7" s="39">
        <v>100.04</v>
      </c>
      <c r="BT7" s="39">
        <v>98.95</v>
      </c>
      <c r="BU7" s="39">
        <v>106.69</v>
      </c>
      <c r="BV7" s="39">
        <v>106.52</v>
      </c>
      <c r="BW7" s="39">
        <v>105.86</v>
      </c>
      <c r="BX7" s="39">
        <v>106.07</v>
      </c>
      <c r="BY7" s="39">
        <v>105.34</v>
      </c>
      <c r="BZ7" s="39">
        <v>103.24</v>
      </c>
      <c r="CA7" s="39">
        <v>257.5</v>
      </c>
      <c r="CB7" s="39">
        <v>257.77</v>
      </c>
      <c r="CC7" s="39">
        <v>258.63</v>
      </c>
      <c r="CD7" s="39">
        <v>261.64999999999998</v>
      </c>
      <c r="CE7" s="39">
        <v>266.2</v>
      </c>
      <c r="CF7" s="39">
        <v>154.91999999999999</v>
      </c>
      <c r="CG7" s="39">
        <v>155.80000000000001</v>
      </c>
      <c r="CH7" s="39">
        <v>158.58000000000001</v>
      </c>
      <c r="CI7" s="39">
        <v>159.22</v>
      </c>
      <c r="CJ7" s="39">
        <v>159.6</v>
      </c>
      <c r="CK7" s="39">
        <v>168.38</v>
      </c>
      <c r="CL7" s="39">
        <v>58.12</v>
      </c>
      <c r="CM7" s="39">
        <v>60.59</v>
      </c>
      <c r="CN7" s="39">
        <v>59.82</v>
      </c>
      <c r="CO7" s="39">
        <v>58.98</v>
      </c>
      <c r="CP7" s="39">
        <v>58.02</v>
      </c>
      <c r="CQ7" s="39">
        <v>62.26</v>
      </c>
      <c r="CR7" s="39">
        <v>62.1</v>
      </c>
      <c r="CS7" s="39">
        <v>62.38</v>
      </c>
      <c r="CT7" s="39">
        <v>62.83</v>
      </c>
      <c r="CU7" s="39">
        <v>62.05</v>
      </c>
      <c r="CV7" s="39">
        <v>60</v>
      </c>
      <c r="CW7" s="39">
        <v>81.06</v>
      </c>
      <c r="CX7" s="39">
        <v>82.62</v>
      </c>
      <c r="CY7" s="39">
        <v>83.94</v>
      </c>
      <c r="CZ7" s="39">
        <v>84.49</v>
      </c>
      <c r="DA7" s="39">
        <v>84.63</v>
      </c>
      <c r="DB7" s="39">
        <v>89.5</v>
      </c>
      <c r="DC7" s="39">
        <v>89.52</v>
      </c>
      <c r="DD7" s="39">
        <v>89.17</v>
      </c>
      <c r="DE7" s="39">
        <v>88.86</v>
      </c>
      <c r="DF7" s="39">
        <v>89.11</v>
      </c>
      <c r="DG7" s="39">
        <v>89.8</v>
      </c>
      <c r="DH7" s="39">
        <v>47.94</v>
      </c>
      <c r="DI7" s="39">
        <v>47.1</v>
      </c>
      <c r="DJ7" s="39">
        <v>48.38</v>
      </c>
      <c r="DK7" s="39">
        <v>49.7</v>
      </c>
      <c r="DL7" s="39">
        <v>51.06</v>
      </c>
      <c r="DM7" s="39">
        <v>45.89</v>
      </c>
      <c r="DN7" s="39">
        <v>46.58</v>
      </c>
      <c r="DO7" s="39">
        <v>46.99</v>
      </c>
      <c r="DP7" s="39">
        <v>47.89</v>
      </c>
      <c r="DQ7" s="39">
        <v>48.69</v>
      </c>
      <c r="DR7" s="39">
        <v>49.59</v>
      </c>
      <c r="DS7" s="39">
        <v>14.32</v>
      </c>
      <c r="DT7" s="39">
        <v>18.329999999999998</v>
      </c>
      <c r="DU7" s="39">
        <v>12.44</v>
      </c>
      <c r="DV7" s="39">
        <v>15.4</v>
      </c>
      <c r="DW7" s="39">
        <v>18.059999999999999</v>
      </c>
      <c r="DX7" s="39">
        <v>13.14</v>
      </c>
      <c r="DY7" s="39">
        <v>14.45</v>
      </c>
      <c r="DZ7" s="39">
        <v>15.83</v>
      </c>
      <c r="EA7" s="39">
        <v>16.899999999999999</v>
      </c>
      <c r="EB7" s="39">
        <v>18.260000000000002</v>
      </c>
      <c r="EC7" s="39">
        <v>19.440000000000001</v>
      </c>
      <c r="ED7" s="39">
        <v>1.0900000000000001</v>
      </c>
      <c r="EE7" s="39">
        <v>0.52</v>
      </c>
      <c r="EF7" s="39">
        <v>0.33</v>
      </c>
      <c r="EG7" s="39">
        <v>0.21</v>
      </c>
      <c r="EH7" s="39">
        <v>0.12</v>
      </c>
      <c r="EI7" s="39">
        <v>0.95</v>
      </c>
      <c r="EJ7" s="39">
        <v>0.74</v>
      </c>
      <c r="EK7" s="39">
        <v>0.74</v>
      </c>
      <c r="EL7" s="39">
        <v>0.72</v>
      </c>
      <c r="EM7" s="39">
        <v>0.66</v>
      </c>
      <c r="EN7" s="39">
        <v>0.68</v>
      </c>
    </row>
    <row r="8" spans="1:144" ht="13.5"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2021-01-28T01:21:29Z</cp:lastPrinted>
  <dcterms:created xsi:type="dcterms:W3CDTF">2020-12-04T02:03:15Z</dcterms:created>
  <dcterms:modified xsi:type="dcterms:W3CDTF">2021-02-05T04:07:58Z</dcterms:modified>
</cp:coreProperties>
</file>