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asB3Bb/nFnCy5irui3T0RicEKrk9I5eK+WCvb78AyMZOvXrHqgJSVct1fwtwGg8quvFWTx+Lhz6hSpOG30Bzsg==" workbookSaltValue="OAohyyKk5LlWRGcg+EeTmg==" workbookSpinCount="100000" lockStructure="1"/>
  <bookViews>
    <workbookView xWindow="0" yWindow="0" windowWidth="15360" windowHeight="7635"/>
  </bookViews>
  <sheets>
    <sheet name="法適用_病院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32" i="4" l="1"/>
  <c r="HM78" i="4"/>
  <c r="FL54" i="4"/>
  <c r="MH78" i="4"/>
  <c r="IZ54" i="4"/>
  <c r="IZ32" i="4"/>
  <c r="CS78" i="4"/>
  <c r="BX54" i="4"/>
  <c r="BX32" i="4"/>
  <c r="MN54" i="4"/>
  <c r="FL32" i="4"/>
  <c r="C11" i="5"/>
  <c r="D11" i="5"/>
  <c r="E11" i="5"/>
  <c r="B11" i="5"/>
  <c r="KC78" i="4" l="1"/>
  <c r="AN78" i="4"/>
  <c r="AE54" i="4"/>
  <c r="AE32" i="4"/>
  <c r="FH78" i="4"/>
  <c r="DS54" i="4"/>
  <c r="DS32" i="4"/>
  <c r="KU54" i="4"/>
  <c r="KU32" i="4"/>
  <c r="HG54" i="4"/>
  <c r="HG32" i="4"/>
  <c r="KF54" i="4"/>
  <c r="JJ78" i="4"/>
  <c r="GR54" i="4"/>
  <c r="GR32" i="4"/>
  <c r="DD32" i="4"/>
  <c r="U78" i="4"/>
  <c r="P54" i="4"/>
  <c r="P32" i="4"/>
  <c r="KF32" i="4"/>
  <c r="EO78" i="4"/>
  <c r="DD54" i="4"/>
  <c r="BZ78" i="4"/>
  <c r="IK32" i="4"/>
  <c r="LY54" i="4"/>
  <c r="LY32" i="4"/>
  <c r="LO78" i="4"/>
  <c r="IK54" i="4"/>
  <c r="GT78" i="4"/>
  <c r="EW54" i="4"/>
  <c r="EW32" i="4"/>
  <c r="BI54" i="4"/>
  <c r="BI32" i="4"/>
  <c r="EH54" i="4"/>
  <c r="EH32" i="4"/>
  <c r="BG78" i="4"/>
  <c r="AT54" i="4"/>
  <c r="AT32" i="4"/>
  <c r="KV78" i="4"/>
  <c r="HV54" i="4"/>
  <c r="HV32" i="4"/>
  <c r="GA78" i="4"/>
  <c r="LJ54" i="4"/>
  <c r="LJ32" i="4"/>
</calcChain>
</file>

<file path=xl/sharedStrings.xml><?xml version="1.0" encoding="utf-8"?>
<sst xmlns="http://schemas.openxmlformats.org/spreadsheetml/2006/main" count="321" uniqueCount="179">
  <si>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</si>
  <si>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</si>
  <si>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</si>
  <si>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</si>
  <si>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</si>
  <si>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</si>
  <si>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</si>
  <si>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</si>
  <si>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</si>
  <si>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</si>
  <si>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</si>
  <si>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</si>
  <si>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</si>
  <si>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</si>
  <si>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</si>
  <si>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</si>
  <si>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</si>
  <si>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</si>
  <si>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</si>
  <si>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</si>
  <si>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</si>
  <si>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</si>
  <si>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</si>
  <si>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</si>
  <si>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</si>
  <si>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</si>
  <si>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</si>
  <si>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</si>
  <si>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</si>
  <si>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</si>
  <si>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</si>
  <si>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</si>
  <si>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</si>
  <si>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</si>
  <si>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</si>
  <si>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</si>
  <si>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</si>
  <si>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</si>
  <si>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</si>
  <si>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</si>
  <si>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</si>
  <si>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</si>
  <si>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</si>
  <si>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</si>
  <si>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</si>
  <si>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</si>
  <si>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</si>
  <si>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</si>
  <si>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</si>
  <si>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</si>
  <si>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</si>
  <si>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</si>
  <si>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</si>
  <si>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</si>
  <si>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</si>
  <si>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</si>
  <si>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</si>
  <si>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</si>
  <si>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</si>
  <si>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</si>
  <si>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</si>
  <si>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</si>
  <si>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</si>
  <si>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</si>
  <si>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</si>
  <si>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</si>
  <si>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</si>
  <si>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</si>
  <si>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</si>
  <si>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</si>
  <si>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</si>
  <si>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</si>
  <si>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</si>
  <si>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</si>
  <si>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</si>
  <si>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</si>
  <si>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</si>
  <si>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</si>
  <si>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</si>
  <si>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</si>
  <si>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</si>
  <si>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</si>
  <si>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</si>
  <si>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</si>
  <si>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</si>
  <si>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</si>
  <si>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</si>
  <si>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</si>
  <si>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</si>
  <si>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</si>
  <si>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</si>
  <si>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</si>
  <si>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</si>
  <si>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</si>
  <si>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</si>
  <si>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</si>
  <si>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</si>
  <si>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</si>
  <si>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</si>
  <si>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</si>
  <si>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</si>
  <si>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</si>
  <si>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</si>
  <si>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</si>
  <si>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</si>
  <si>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</si>
  <si>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</si>
  <si>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</si>
  <si>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</si>
  <si>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</si>
  <si>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</si>
  <si>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</si>
  <si>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</si>
  <si>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</si>
  <si>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</si>
  <si>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</si>
  <si>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</si>
  <si>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</si>
  <si>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</si>
  <si>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</si>
  <si>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</si>
  <si>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</si>
  <si>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</si>
  <si>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</si>
  <si>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</si>
  <si>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</si>
  <si>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</si>
  <si>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</si>
  <si>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</si>
  <si>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</si>
  <si>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</si>
  <si>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</si>
  <si>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</si>
  <si>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</si>
  <si>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</si>
  <si>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</si>
  <si>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</si>
  <si>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</si>
  <si>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</si>
  <si>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</si>
  <si>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</si>
  <si>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</si>
  <si>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</si>
  <si>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</si>
  <si>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</si>
  <si>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</si>
  <si>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</si>
  <si>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</si>
  <si>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</si>
  <si>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</si>
  <si>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</si>
  <si>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</si>
  <si>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</si>
  <si>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</si>
  <si>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</si>
  <si>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宮城県</t>
  </si>
  <si>
    <t>大崎市</t>
  </si>
  <si>
    <t>大崎市民病院</t>
  </si>
  <si>
    <t>条例全部</t>
  </si>
  <si>
    <t>病院事業</t>
  </si>
  <si>
    <t>一般病院</t>
  </si>
  <si>
    <t>500床以上</t>
  </si>
  <si>
    <t>自治体職員</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</si>
  <si>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</si>
  <si>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</si>
  <si>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</si>
  <si>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</si>
  <si>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</si>
  <si>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</si>
  <si>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</si>
  <si>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</si>
  <si>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</si>
  <si>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</si>
  <si>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</si>
  <si>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</si>
  <si>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大崎・栗原医療圏における高度急性期・急性期医療を担う。</t>
    <phoneticPr fontId="5"/>
  </si>
  <si>
    <t xml:space="preserve"> 今年度は，経常収支比率，医業収支比率ともに前年度から改善した。特に，経常収支比率については,昨年度に引き続き100％を達成し，病院事業としても純利益を計上した。このことから，累積欠損金比率についても前年度比で△3.2pとなった。
　病床利用率は，平均在院日数の短縮により延患者数が減少したたため前年度比で△0.1pとなったが，平成30年4月の診療報酬改定への確実な対応や手術件数の増，外来化学療法の実施件数増により入院・外来共に診療単価が増加し，医業収益が増加した。
　一方，費用は，給与費比率は横ばい傾向で，前年度比△0.3pであるが，医療の高度化により，高額薬品等の使用量が年々増加傾向にあるため，材料費比率は平均値と比較しても+3.8pという状況である。このため，後発医薬品への切替促進や，各種委託料等の見直しを行い費用抑制に努めたい。</t>
    <rPh sb="1" eb="4">
      <t>コンネンド</t>
    </rPh>
    <rPh sb="47" eb="50">
      <t>サクネンド</t>
    </rPh>
    <rPh sb="51" eb="52">
      <t>ヒ</t>
    </rPh>
    <rPh sb="53" eb="54">
      <t>ツヅ</t>
    </rPh>
    <rPh sb="148" eb="151">
      <t>ゼンネンド</t>
    </rPh>
    <rPh sb="151" eb="152">
      <t>ヒ</t>
    </rPh>
    <rPh sb="164" eb="166">
      <t>ヘイセイ</t>
    </rPh>
    <rPh sb="168" eb="169">
      <t>ネン</t>
    </rPh>
    <rPh sb="170" eb="171">
      <t>ガツ</t>
    </rPh>
    <rPh sb="172" eb="174">
      <t>シンリョウ</t>
    </rPh>
    <rPh sb="174" eb="176">
      <t>ホウシュウ</t>
    </rPh>
    <rPh sb="176" eb="178">
      <t>カイテイ</t>
    </rPh>
    <rPh sb="180" eb="182">
      <t>カクジツ</t>
    </rPh>
    <rPh sb="183" eb="185">
      <t>タイオウ</t>
    </rPh>
    <rPh sb="186" eb="188">
      <t>シュジュツ</t>
    </rPh>
    <rPh sb="188" eb="190">
      <t>ケンスウ</t>
    </rPh>
    <rPh sb="202" eb="204">
      <t>ケンスウ</t>
    </rPh>
    <rPh sb="224" eb="226">
      <t>イギョウ</t>
    </rPh>
    <rPh sb="226" eb="228">
      <t>シュウエキ</t>
    </rPh>
    <rPh sb="229" eb="231">
      <t>ゾウカ</t>
    </rPh>
    <rPh sb="259" eb="260">
      <t>ヒ</t>
    </rPh>
    <rPh sb="270" eb="272">
      <t>イリョウ</t>
    </rPh>
    <rPh sb="273" eb="276">
      <t>コウドカ</t>
    </rPh>
    <rPh sb="280" eb="282">
      <t>コウガク</t>
    </rPh>
    <rPh sb="282" eb="284">
      <t>ヤクヒン</t>
    </rPh>
    <rPh sb="284" eb="285">
      <t>トウ</t>
    </rPh>
    <rPh sb="286" eb="289">
      <t>シヨウリョウ</t>
    </rPh>
    <rPh sb="292" eb="294">
      <t>ゾウカ</t>
    </rPh>
    <rPh sb="294" eb="296">
      <t>ケイコウ</t>
    </rPh>
    <rPh sb="302" eb="304">
      <t>ザイリョウ</t>
    </rPh>
    <rPh sb="304" eb="305">
      <t>ヒ</t>
    </rPh>
    <rPh sb="305" eb="307">
      <t>ヒリツ</t>
    </rPh>
    <rPh sb="343" eb="345">
      <t>キリカエ</t>
    </rPh>
    <rPh sb="345" eb="347">
      <t>ソクシン</t>
    </rPh>
    <rPh sb="349" eb="351">
      <t>カクシュ</t>
    </rPh>
    <rPh sb="351" eb="354">
      <t>イタクリョウ</t>
    </rPh>
    <rPh sb="354" eb="355">
      <t>トウ</t>
    </rPh>
    <rPh sb="356" eb="358">
      <t>ミナオ</t>
    </rPh>
    <rPh sb="360" eb="361">
      <t>オコナ</t>
    </rPh>
    <phoneticPr fontId="5"/>
  </si>
  <si>
    <t>　当院は，旧施設の老朽化により，平成26年度に現在地へ移転・新築を行った。移転・新築にあわせた機能拡充として，医療機器の一部を除き新設・更新したため，各減価償却率については平均値を下回っており，1床あたりの有形固定資産額についても同様の理由から，平均値を上回っている。
　今後は，新病院建設に併せて整備した医療機器の更新時期が到来することや，更なる高度医療の提供に伴う高額機器の取得を計画していることから，既存機器の利用頻度等を鑑み，計画的な更新を実施する。</t>
    <phoneticPr fontId="5"/>
  </si>
  <si>
    <t>　平成30年度は，新大崎市民病院改革プランの具体的な行動計画となる「大崎市病院事業病院ビジョン」を策定し，医療機能の更なる充実に努めた。その結果，当院では外来化学療法の実施件数増等による医業収益の増加により，前年度に引き続き純利益を計上することができた。県北地域の基幹病院として高度医療を提供することに伴い，医業収益が増収となる一方，費用についても増加傾向にある。今後については，収益性を考慮することで，恒常的な経費の抑制に努めたい。
　有形固定資産については，新病院建設に併せて整備した医療機器が順次更新時期を迎えるため，既存機器の老朽状況等を加味しながら計画的に更新を行い，質の高い医療の提供に努め，経営安定化を図りたい。</t>
    <rPh sb="1" eb="3">
      <t>ヘイセイ</t>
    </rPh>
    <rPh sb="5" eb="7">
      <t>ネンド</t>
    </rPh>
    <rPh sb="22" eb="25">
      <t>グタイテキ</t>
    </rPh>
    <rPh sb="26" eb="28">
      <t>コウドウ</t>
    </rPh>
    <rPh sb="28" eb="30">
      <t>ケイカク</t>
    </rPh>
    <rPh sb="34" eb="37">
      <t>オオサキシ</t>
    </rPh>
    <rPh sb="37" eb="39">
      <t>ビョウイン</t>
    </rPh>
    <rPh sb="39" eb="41">
      <t>ジギョウ</t>
    </rPh>
    <rPh sb="41" eb="43">
      <t>ビョウイン</t>
    </rPh>
    <rPh sb="49" eb="51">
      <t>サクテイ</t>
    </rPh>
    <rPh sb="58" eb="59">
      <t>サラ</t>
    </rPh>
    <rPh sb="77" eb="79">
      <t>ガイライ</t>
    </rPh>
    <rPh sb="79" eb="81">
      <t>カガク</t>
    </rPh>
    <rPh sb="81" eb="83">
      <t>リョウホウ</t>
    </rPh>
    <rPh sb="84" eb="86">
      <t>ジッシ</t>
    </rPh>
    <rPh sb="86" eb="88">
      <t>ケンスウ</t>
    </rPh>
    <rPh sb="88" eb="89">
      <t>ゾウ</t>
    </rPh>
    <rPh sb="89" eb="90">
      <t>トウ</t>
    </rPh>
    <rPh sb="98" eb="10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</si>
</sst>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2" fillId="0" borderId="0" xfId="0" applyFont="1" applyBorder="1" applyAlignment="1">
      <alignment horizontal="left" shrinkToFit="1"/>
    </xf>
    <xf numFmtId="0" fontId="22"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81.900000000000006</c:v>
                </c:pt>
                <c:pt idx="1">
                  <c:v>88.1</c:v>
                </c:pt>
                <c:pt idx="2">
                  <c:v>82.9</c:v>
                </c:pt>
                <c:pt idx="3">
                  <c:v>82.5</c:v>
                </c:pt>
                <c:pt idx="4">
                  <c:v>82.4</c:v>
                </c:pt>
              </c:numCache>
            </c:numRef>
          </c:val>
          <c:extLst xmlns:c16r2="http://schemas.microsoft.com/office/drawing/2015/06/chart">
            <c:ext xmlns:c16="http://schemas.microsoft.com/office/drawing/2014/chart" uri="{C3380CC4-5D6E-409C-BE32-E72D297353CC}">
              <c16:uniqueId val="{00000000-B1BE-4A84-92EB-D6DE644A7F0F}"/>
            </c:ext>
          </c:extLst>
        </c:ser>
        <c:dLbls>
          <c:showLegendKey val="0"/>
          <c:showVal val="0"/>
          <c:showCatName val="0"/>
          <c:showSerName val="0"/>
          <c:showPercent val="0"/>
          <c:showBubbleSize val="0"/>
        </c:dLbls>
        <c:gapWidth val="150"/>
        <c:axId val="113248128"/>
        <c:axId val="1132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B1BE-4A84-92EB-D6DE644A7F0F}"/>
            </c:ext>
          </c:extLst>
        </c:ser>
        <c:dLbls>
          <c:showLegendKey val="0"/>
          <c:showVal val="0"/>
          <c:showCatName val="0"/>
          <c:showSerName val="0"/>
          <c:showPercent val="0"/>
          <c:showBubbleSize val="0"/>
        </c:dLbls>
        <c:marker val="1"/>
        <c:smooth val="0"/>
        <c:axId val="113248128"/>
        <c:axId val="113254400"/>
      </c:lineChart>
      <c:dateAx>
        <c:axId val="113248128"/>
        <c:scaling>
          <c:orientation val="minMax"/>
        </c:scaling>
        <c:delete val="1"/>
        <c:axPos val="b"/>
        <c:numFmt formatCode="ge" sourceLinked="1"/>
        <c:majorTickMark val="none"/>
        <c:minorTickMark val="none"/>
        <c:tickLblPos val="none"/>
        <c:crossAx val="113254400"/>
        <c:crosses val="autoZero"/>
        <c:auto val="1"/>
        <c:lblOffset val="100"/>
        <c:baseTimeUnit val="years"/>
      </c:dateAx>
      <c:valAx>
        <c:axId val="11325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24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7.8</c:v>
                </c:pt>
                <c:pt idx="1">
                  <c:v>7.1</c:v>
                </c:pt>
                <c:pt idx="2">
                  <c:v>6.8</c:v>
                </c:pt>
                <c:pt idx="3">
                  <c:v>6.1</c:v>
                </c:pt>
                <c:pt idx="4">
                  <c:v>2.9</c:v>
                </c:pt>
              </c:numCache>
            </c:numRef>
          </c:val>
          <c:extLst xmlns:c16r2="http://schemas.microsoft.com/office/drawing/2015/06/chart">
            <c:ext xmlns:c16="http://schemas.microsoft.com/office/drawing/2014/chart" uri="{C3380CC4-5D6E-409C-BE32-E72D297353CC}">
              <c16:uniqueId val="{00000000-4D32-4BC5-8EF4-79BE630C7687}"/>
            </c:ext>
          </c:extLst>
        </c:ser>
        <c:dLbls>
          <c:showLegendKey val="0"/>
          <c:showVal val="0"/>
          <c:showCatName val="0"/>
          <c:showSerName val="0"/>
          <c:showPercent val="0"/>
          <c:showBubbleSize val="0"/>
        </c:dLbls>
        <c:gapWidth val="150"/>
        <c:axId val="138733440"/>
        <c:axId val="15656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4D32-4BC5-8EF4-79BE630C7687}"/>
            </c:ext>
          </c:extLst>
        </c:ser>
        <c:dLbls>
          <c:showLegendKey val="0"/>
          <c:showVal val="0"/>
          <c:showCatName val="0"/>
          <c:showSerName val="0"/>
          <c:showPercent val="0"/>
          <c:showBubbleSize val="0"/>
        </c:dLbls>
        <c:marker val="1"/>
        <c:smooth val="0"/>
        <c:axId val="138733440"/>
        <c:axId val="156569600"/>
      </c:lineChart>
      <c:dateAx>
        <c:axId val="138733440"/>
        <c:scaling>
          <c:orientation val="minMax"/>
        </c:scaling>
        <c:delete val="1"/>
        <c:axPos val="b"/>
        <c:numFmt formatCode="ge" sourceLinked="1"/>
        <c:majorTickMark val="none"/>
        <c:minorTickMark val="none"/>
        <c:tickLblPos val="none"/>
        <c:crossAx val="156569600"/>
        <c:crosses val="autoZero"/>
        <c:auto val="1"/>
        <c:lblOffset val="100"/>
        <c:baseTimeUnit val="years"/>
      </c:dateAx>
      <c:valAx>
        <c:axId val="15656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73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c:v>
                </c:pt>
                <c:pt idx="1">
                  <c:v>94.1</c:v>
                </c:pt>
                <c:pt idx="2">
                  <c:v>94.5</c:v>
                </c:pt>
                <c:pt idx="3">
                  <c:v>95.5</c:v>
                </c:pt>
                <c:pt idx="4">
                  <c:v>97.1</c:v>
                </c:pt>
              </c:numCache>
            </c:numRef>
          </c:val>
          <c:extLst xmlns:c16r2="http://schemas.microsoft.com/office/drawing/2015/06/chart">
            <c:ext xmlns:c16="http://schemas.microsoft.com/office/drawing/2014/chart" uri="{C3380CC4-5D6E-409C-BE32-E72D297353CC}">
              <c16:uniqueId val="{00000000-504F-4124-8541-E4477AA80033}"/>
            </c:ext>
          </c:extLst>
        </c:ser>
        <c:dLbls>
          <c:showLegendKey val="0"/>
          <c:showVal val="0"/>
          <c:showCatName val="0"/>
          <c:showSerName val="0"/>
          <c:showPercent val="0"/>
          <c:showBubbleSize val="0"/>
        </c:dLbls>
        <c:gapWidth val="150"/>
        <c:axId val="156620288"/>
        <c:axId val="15662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504F-4124-8541-E4477AA80033}"/>
            </c:ext>
          </c:extLst>
        </c:ser>
        <c:dLbls>
          <c:showLegendKey val="0"/>
          <c:showVal val="0"/>
          <c:showCatName val="0"/>
          <c:showSerName val="0"/>
          <c:showPercent val="0"/>
          <c:showBubbleSize val="0"/>
        </c:dLbls>
        <c:marker val="1"/>
        <c:smooth val="0"/>
        <c:axId val="156620288"/>
        <c:axId val="156622208"/>
      </c:lineChart>
      <c:dateAx>
        <c:axId val="156620288"/>
        <c:scaling>
          <c:orientation val="minMax"/>
        </c:scaling>
        <c:delete val="1"/>
        <c:axPos val="b"/>
        <c:numFmt formatCode="ge" sourceLinked="1"/>
        <c:majorTickMark val="none"/>
        <c:minorTickMark val="none"/>
        <c:tickLblPos val="none"/>
        <c:crossAx val="156622208"/>
        <c:crosses val="autoZero"/>
        <c:auto val="1"/>
        <c:lblOffset val="100"/>
        <c:baseTimeUnit val="years"/>
      </c:dateAx>
      <c:valAx>
        <c:axId val="15662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62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98.8</c:v>
                </c:pt>
                <c:pt idx="1">
                  <c:v>98</c:v>
                </c:pt>
                <c:pt idx="2">
                  <c:v>99.5</c:v>
                </c:pt>
                <c:pt idx="3">
                  <c:v>101.2</c:v>
                </c:pt>
                <c:pt idx="4">
                  <c:v>101.3</c:v>
                </c:pt>
              </c:numCache>
            </c:numRef>
          </c:val>
          <c:extLst xmlns:c16r2="http://schemas.microsoft.com/office/drawing/2015/06/chart">
            <c:ext xmlns:c16="http://schemas.microsoft.com/office/drawing/2014/chart" uri="{C3380CC4-5D6E-409C-BE32-E72D297353CC}">
              <c16:uniqueId val="{00000000-9D47-4663-BFB8-BEA94D698ED4}"/>
            </c:ext>
          </c:extLst>
        </c:ser>
        <c:dLbls>
          <c:showLegendKey val="0"/>
          <c:showVal val="0"/>
          <c:showCatName val="0"/>
          <c:showSerName val="0"/>
          <c:showPercent val="0"/>
          <c:showBubbleSize val="0"/>
        </c:dLbls>
        <c:gapWidth val="150"/>
        <c:axId val="156923008"/>
        <c:axId val="15692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9D47-4663-BFB8-BEA94D698ED4}"/>
            </c:ext>
          </c:extLst>
        </c:ser>
        <c:dLbls>
          <c:showLegendKey val="0"/>
          <c:showVal val="0"/>
          <c:showCatName val="0"/>
          <c:showSerName val="0"/>
          <c:showPercent val="0"/>
          <c:showBubbleSize val="0"/>
        </c:dLbls>
        <c:marker val="1"/>
        <c:smooth val="0"/>
        <c:axId val="156923008"/>
        <c:axId val="156924928"/>
      </c:lineChart>
      <c:dateAx>
        <c:axId val="156923008"/>
        <c:scaling>
          <c:orientation val="minMax"/>
        </c:scaling>
        <c:delete val="1"/>
        <c:axPos val="b"/>
        <c:numFmt formatCode="ge" sourceLinked="1"/>
        <c:majorTickMark val="none"/>
        <c:minorTickMark val="none"/>
        <c:tickLblPos val="none"/>
        <c:crossAx val="156924928"/>
        <c:crosses val="autoZero"/>
        <c:auto val="1"/>
        <c:lblOffset val="100"/>
        <c:baseTimeUnit val="years"/>
      </c:dateAx>
      <c:valAx>
        <c:axId val="15692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692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24.7</c:v>
                </c:pt>
                <c:pt idx="1">
                  <c:v>25.9</c:v>
                </c:pt>
                <c:pt idx="2">
                  <c:v>30.8</c:v>
                </c:pt>
                <c:pt idx="3">
                  <c:v>35.6</c:v>
                </c:pt>
                <c:pt idx="4">
                  <c:v>39.4</c:v>
                </c:pt>
              </c:numCache>
            </c:numRef>
          </c:val>
          <c:extLst xmlns:c16r2="http://schemas.microsoft.com/office/drawing/2015/06/chart">
            <c:ext xmlns:c16="http://schemas.microsoft.com/office/drawing/2014/chart" uri="{C3380CC4-5D6E-409C-BE32-E72D297353CC}">
              <c16:uniqueId val="{00000000-2612-4854-912F-0727F54D5D63}"/>
            </c:ext>
          </c:extLst>
        </c:ser>
        <c:dLbls>
          <c:showLegendKey val="0"/>
          <c:showVal val="0"/>
          <c:showCatName val="0"/>
          <c:showSerName val="0"/>
          <c:showPercent val="0"/>
          <c:showBubbleSize val="0"/>
        </c:dLbls>
        <c:gapWidth val="150"/>
        <c:axId val="157045504"/>
        <c:axId val="1570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2612-4854-912F-0727F54D5D63}"/>
            </c:ext>
          </c:extLst>
        </c:ser>
        <c:dLbls>
          <c:showLegendKey val="0"/>
          <c:showVal val="0"/>
          <c:showCatName val="0"/>
          <c:showSerName val="0"/>
          <c:showPercent val="0"/>
          <c:showBubbleSize val="0"/>
        </c:dLbls>
        <c:marker val="1"/>
        <c:smooth val="0"/>
        <c:axId val="157045504"/>
        <c:axId val="157047424"/>
      </c:lineChart>
      <c:dateAx>
        <c:axId val="157045504"/>
        <c:scaling>
          <c:orientation val="minMax"/>
        </c:scaling>
        <c:delete val="1"/>
        <c:axPos val="b"/>
        <c:numFmt formatCode="ge" sourceLinked="1"/>
        <c:majorTickMark val="none"/>
        <c:minorTickMark val="none"/>
        <c:tickLblPos val="none"/>
        <c:crossAx val="157047424"/>
        <c:crosses val="autoZero"/>
        <c:auto val="1"/>
        <c:lblOffset val="100"/>
        <c:baseTimeUnit val="years"/>
      </c:dateAx>
      <c:valAx>
        <c:axId val="15704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04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35.200000000000003</c:v>
                </c:pt>
                <c:pt idx="1">
                  <c:v>43.7</c:v>
                </c:pt>
                <c:pt idx="2">
                  <c:v>53</c:v>
                </c:pt>
                <c:pt idx="3">
                  <c:v>61.6</c:v>
                </c:pt>
                <c:pt idx="4">
                  <c:v>66.8</c:v>
                </c:pt>
              </c:numCache>
            </c:numRef>
          </c:val>
          <c:extLst xmlns:c16r2="http://schemas.microsoft.com/office/drawing/2015/06/chart">
            <c:ext xmlns:c16="http://schemas.microsoft.com/office/drawing/2014/chart" uri="{C3380CC4-5D6E-409C-BE32-E72D297353CC}">
              <c16:uniqueId val="{00000000-D81A-409C-A0AD-200894912DAD}"/>
            </c:ext>
          </c:extLst>
        </c:ser>
        <c:dLbls>
          <c:showLegendKey val="0"/>
          <c:showVal val="0"/>
          <c:showCatName val="0"/>
          <c:showSerName val="0"/>
          <c:showPercent val="0"/>
          <c:showBubbleSize val="0"/>
        </c:dLbls>
        <c:gapWidth val="150"/>
        <c:axId val="157086080"/>
        <c:axId val="1570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D81A-409C-A0AD-200894912DAD}"/>
            </c:ext>
          </c:extLst>
        </c:ser>
        <c:dLbls>
          <c:showLegendKey val="0"/>
          <c:showVal val="0"/>
          <c:showCatName val="0"/>
          <c:showSerName val="0"/>
          <c:showPercent val="0"/>
          <c:showBubbleSize val="0"/>
        </c:dLbls>
        <c:marker val="1"/>
        <c:smooth val="0"/>
        <c:axId val="157086080"/>
        <c:axId val="157088000"/>
      </c:lineChart>
      <c:dateAx>
        <c:axId val="157086080"/>
        <c:scaling>
          <c:orientation val="minMax"/>
        </c:scaling>
        <c:delete val="1"/>
        <c:axPos val="b"/>
        <c:numFmt formatCode="ge" sourceLinked="1"/>
        <c:majorTickMark val="none"/>
        <c:minorTickMark val="none"/>
        <c:tickLblPos val="none"/>
        <c:crossAx val="157088000"/>
        <c:crosses val="autoZero"/>
        <c:auto val="1"/>
        <c:lblOffset val="100"/>
        <c:baseTimeUnit val="years"/>
      </c:dateAx>
      <c:valAx>
        <c:axId val="15708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08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77028616</c:v>
                </c:pt>
                <c:pt idx="1">
                  <c:v>67223628</c:v>
                </c:pt>
                <c:pt idx="2">
                  <c:v>67476702</c:v>
                </c:pt>
                <c:pt idx="3">
                  <c:v>67358504</c:v>
                </c:pt>
                <c:pt idx="4">
                  <c:v>67824760</c:v>
                </c:pt>
              </c:numCache>
            </c:numRef>
          </c:val>
          <c:extLst xmlns:c16r2="http://schemas.microsoft.com/office/drawing/2015/06/chart">
            <c:ext xmlns:c16="http://schemas.microsoft.com/office/drawing/2014/chart" uri="{C3380CC4-5D6E-409C-BE32-E72D297353CC}">
              <c16:uniqueId val="{00000000-697A-4224-B150-DCC6AD993468}"/>
            </c:ext>
          </c:extLst>
        </c:ser>
        <c:dLbls>
          <c:showLegendKey val="0"/>
          <c:showVal val="0"/>
          <c:showCatName val="0"/>
          <c:showSerName val="0"/>
          <c:showPercent val="0"/>
          <c:showBubbleSize val="0"/>
        </c:dLbls>
        <c:gapWidth val="150"/>
        <c:axId val="156680192"/>
        <c:axId val="1566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697A-4224-B150-DCC6AD993468}"/>
            </c:ext>
          </c:extLst>
        </c:ser>
        <c:dLbls>
          <c:showLegendKey val="0"/>
          <c:showVal val="0"/>
          <c:showCatName val="0"/>
          <c:showSerName val="0"/>
          <c:showPercent val="0"/>
          <c:showBubbleSize val="0"/>
        </c:dLbls>
        <c:marker val="1"/>
        <c:smooth val="0"/>
        <c:axId val="156680192"/>
        <c:axId val="156682112"/>
      </c:lineChart>
      <c:dateAx>
        <c:axId val="156680192"/>
        <c:scaling>
          <c:orientation val="minMax"/>
        </c:scaling>
        <c:delete val="1"/>
        <c:axPos val="b"/>
        <c:numFmt formatCode="ge" sourceLinked="1"/>
        <c:majorTickMark val="none"/>
        <c:minorTickMark val="none"/>
        <c:tickLblPos val="none"/>
        <c:crossAx val="156682112"/>
        <c:crosses val="autoZero"/>
        <c:auto val="1"/>
        <c:lblOffset val="100"/>
        <c:baseTimeUnit val="years"/>
      </c:dateAx>
      <c:valAx>
        <c:axId val="156682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68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31</c:v>
                </c:pt>
                <c:pt idx="1">
                  <c:v>31.7</c:v>
                </c:pt>
                <c:pt idx="2">
                  <c:v>31.2</c:v>
                </c:pt>
                <c:pt idx="3">
                  <c:v>31.9</c:v>
                </c:pt>
                <c:pt idx="4">
                  <c:v>31.9</c:v>
                </c:pt>
              </c:numCache>
            </c:numRef>
          </c:val>
          <c:extLst xmlns:c16r2="http://schemas.microsoft.com/office/drawing/2015/06/chart">
            <c:ext xmlns:c16="http://schemas.microsoft.com/office/drawing/2014/chart" uri="{C3380CC4-5D6E-409C-BE32-E72D297353CC}">
              <c16:uniqueId val="{00000000-1C65-42C7-93C3-8781C6D78D21}"/>
            </c:ext>
          </c:extLst>
        </c:ser>
        <c:dLbls>
          <c:showLegendKey val="0"/>
          <c:showVal val="0"/>
          <c:showCatName val="0"/>
          <c:showSerName val="0"/>
          <c:showPercent val="0"/>
          <c:showBubbleSize val="0"/>
        </c:dLbls>
        <c:gapWidth val="150"/>
        <c:axId val="156720512"/>
        <c:axId val="1567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1C65-42C7-93C3-8781C6D78D21}"/>
            </c:ext>
          </c:extLst>
        </c:ser>
        <c:dLbls>
          <c:showLegendKey val="0"/>
          <c:showVal val="0"/>
          <c:showCatName val="0"/>
          <c:showSerName val="0"/>
          <c:showPercent val="0"/>
          <c:showBubbleSize val="0"/>
        </c:dLbls>
        <c:marker val="1"/>
        <c:smooth val="0"/>
        <c:axId val="156720512"/>
        <c:axId val="156726784"/>
      </c:lineChart>
      <c:dateAx>
        <c:axId val="156720512"/>
        <c:scaling>
          <c:orientation val="minMax"/>
        </c:scaling>
        <c:delete val="1"/>
        <c:axPos val="b"/>
        <c:numFmt formatCode="ge" sourceLinked="1"/>
        <c:majorTickMark val="none"/>
        <c:minorTickMark val="none"/>
        <c:tickLblPos val="none"/>
        <c:crossAx val="156726784"/>
        <c:crosses val="autoZero"/>
        <c:auto val="1"/>
        <c:lblOffset val="100"/>
        <c:baseTimeUnit val="years"/>
      </c:dateAx>
      <c:valAx>
        <c:axId val="15672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72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44.7</c:v>
                </c:pt>
                <c:pt idx="1">
                  <c:v>41.2</c:v>
                </c:pt>
                <c:pt idx="2">
                  <c:v>42.2</c:v>
                </c:pt>
                <c:pt idx="3">
                  <c:v>41.4</c:v>
                </c:pt>
                <c:pt idx="4">
                  <c:v>41.1</c:v>
                </c:pt>
              </c:numCache>
            </c:numRef>
          </c:val>
          <c:extLst xmlns:c16r2="http://schemas.microsoft.com/office/drawing/2015/06/chart">
            <c:ext xmlns:c16="http://schemas.microsoft.com/office/drawing/2014/chart" uri="{C3380CC4-5D6E-409C-BE32-E72D297353CC}">
              <c16:uniqueId val="{00000000-8A40-4CB3-8E93-DFCCD971B464}"/>
            </c:ext>
          </c:extLst>
        </c:ser>
        <c:dLbls>
          <c:showLegendKey val="0"/>
          <c:showVal val="0"/>
          <c:showCatName val="0"/>
          <c:showSerName val="0"/>
          <c:showPercent val="0"/>
          <c:showBubbleSize val="0"/>
        </c:dLbls>
        <c:gapWidth val="150"/>
        <c:axId val="156830336"/>
        <c:axId val="1568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8A40-4CB3-8E93-DFCCD971B464}"/>
            </c:ext>
          </c:extLst>
        </c:ser>
        <c:dLbls>
          <c:showLegendKey val="0"/>
          <c:showVal val="0"/>
          <c:showCatName val="0"/>
          <c:showSerName val="0"/>
          <c:showPercent val="0"/>
          <c:showBubbleSize val="0"/>
        </c:dLbls>
        <c:marker val="1"/>
        <c:smooth val="0"/>
        <c:axId val="156830336"/>
        <c:axId val="156836608"/>
      </c:lineChart>
      <c:dateAx>
        <c:axId val="156830336"/>
        <c:scaling>
          <c:orientation val="minMax"/>
        </c:scaling>
        <c:delete val="1"/>
        <c:axPos val="b"/>
        <c:numFmt formatCode="ge" sourceLinked="1"/>
        <c:majorTickMark val="none"/>
        <c:minorTickMark val="none"/>
        <c:tickLblPos val="none"/>
        <c:crossAx val="156836608"/>
        <c:crosses val="autoZero"/>
        <c:auto val="1"/>
        <c:lblOffset val="100"/>
        <c:baseTimeUnit val="years"/>
      </c:dateAx>
      <c:valAx>
        <c:axId val="15683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83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19148</c:v>
                </c:pt>
                <c:pt idx="1">
                  <c:v>20774</c:v>
                </c:pt>
                <c:pt idx="2">
                  <c:v>21200</c:v>
                </c:pt>
                <c:pt idx="3">
                  <c:v>22305</c:v>
                </c:pt>
                <c:pt idx="4">
                  <c:v>22785</c:v>
                </c:pt>
              </c:numCache>
            </c:numRef>
          </c:val>
          <c:extLst xmlns:c16r2="http://schemas.microsoft.com/office/drawing/2015/06/chart">
            <c:ext xmlns:c16="http://schemas.microsoft.com/office/drawing/2014/chart" uri="{C3380CC4-5D6E-409C-BE32-E72D297353CC}">
              <c16:uniqueId val="{00000000-1D9D-45DD-91DF-01D1B7FBC321}"/>
            </c:ext>
          </c:extLst>
        </c:ser>
        <c:dLbls>
          <c:showLegendKey val="0"/>
          <c:showVal val="0"/>
          <c:showCatName val="0"/>
          <c:showSerName val="0"/>
          <c:showPercent val="0"/>
          <c:showBubbleSize val="0"/>
        </c:dLbls>
        <c:gapWidth val="150"/>
        <c:axId val="156862720"/>
        <c:axId val="1568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1D9D-45DD-91DF-01D1B7FBC321}"/>
            </c:ext>
          </c:extLst>
        </c:ser>
        <c:dLbls>
          <c:showLegendKey val="0"/>
          <c:showVal val="0"/>
          <c:showCatName val="0"/>
          <c:showSerName val="0"/>
          <c:showPercent val="0"/>
          <c:showBubbleSize val="0"/>
        </c:dLbls>
        <c:marker val="1"/>
        <c:smooth val="0"/>
        <c:axId val="156862720"/>
        <c:axId val="156877184"/>
      </c:lineChart>
      <c:dateAx>
        <c:axId val="156862720"/>
        <c:scaling>
          <c:orientation val="minMax"/>
        </c:scaling>
        <c:delete val="1"/>
        <c:axPos val="b"/>
        <c:numFmt formatCode="ge" sourceLinked="1"/>
        <c:majorTickMark val="none"/>
        <c:minorTickMark val="none"/>
        <c:tickLblPos val="none"/>
        <c:crossAx val="156877184"/>
        <c:crosses val="autoZero"/>
        <c:auto val="1"/>
        <c:lblOffset val="100"/>
        <c:baseTimeUnit val="years"/>
      </c:dateAx>
      <c:valAx>
        <c:axId val="156877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86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66333</c:v>
                </c:pt>
                <c:pt idx="1">
                  <c:v>68935</c:v>
                </c:pt>
                <c:pt idx="2">
                  <c:v>69942</c:v>
                </c:pt>
                <c:pt idx="3">
                  <c:v>72583</c:v>
                </c:pt>
                <c:pt idx="4">
                  <c:v>74528</c:v>
                </c:pt>
              </c:numCache>
            </c:numRef>
          </c:val>
          <c:extLst xmlns:c16r2="http://schemas.microsoft.com/office/drawing/2015/06/chart">
            <c:ext xmlns:c16="http://schemas.microsoft.com/office/drawing/2014/chart" uri="{C3380CC4-5D6E-409C-BE32-E72D297353CC}">
              <c16:uniqueId val="{00000000-529E-4EF9-8EB9-608874F9235D}"/>
            </c:ext>
          </c:extLst>
        </c:ser>
        <c:dLbls>
          <c:showLegendKey val="0"/>
          <c:showVal val="0"/>
          <c:showCatName val="0"/>
          <c:showSerName val="0"/>
          <c:showPercent val="0"/>
          <c:showBubbleSize val="0"/>
        </c:dLbls>
        <c:gapWidth val="150"/>
        <c:axId val="156993408"/>
        <c:axId val="1569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529E-4EF9-8EB9-608874F9235D}"/>
            </c:ext>
          </c:extLst>
        </c:ser>
        <c:dLbls>
          <c:showLegendKey val="0"/>
          <c:showVal val="0"/>
          <c:showCatName val="0"/>
          <c:showSerName val="0"/>
          <c:showPercent val="0"/>
          <c:showBubbleSize val="0"/>
        </c:dLbls>
        <c:marker val="1"/>
        <c:smooth val="0"/>
        <c:axId val="156993408"/>
        <c:axId val="156995584"/>
      </c:lineChart>
      <c:dateAx>
        <c:axId val="156993408"/>
        <c:scaling>
          <c:orientation val="minMax"/>
        </c:scaling>
        <c:delete val="1"/>
        <c:axPos val="b"/>
        <c:numFmt formatCode="ge" sourceLinked="1"/>
        <c:majorTickMark val="none"/>
        <c:minorTickMark val="none"/>
        <c:tickLblPos val="none"/>
        <c:crossAx val="156995584"/>
        <c:crosses val="autoZero"/>
        <c:auto val="1"/>
        <c:lblOffset val="100"/>
        <c:baseTimeUnit val="years"/>
      </c:dateAx>
      <c:valAx>
        <c:axId val="156995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99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Z40" zoomScaleNormal="100" zoomScaleSheetLayoutView="70" workbookViewId="0">
      <selection activeCell="OG58" sqref="OG5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6" t="str">
        <f>データ!H6</f>
        <v>宮城県大崎市　大崎市民病院</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3" t="str">
        <f>データ!K6</f>
        <v>条例全部</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3" t="str">
        <f>データ!L6</f>
        <v>病院事業</v>
      </c>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5"/>
      <c r="CN8" s="143" t="str">
        <f>データ!M6</f>
        <v>一般病院</v>
      </c>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5"/>
      <c r="EG8" s="143" t="str">
        <f>データ!N6</f>
        <v>500床以上</v>
      </c>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5"/>
      <c r="FZ8" s="143" t="str">
        <f>データ!O7</f>
        <v>自治体職員</v>
      </c>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5"/>
      <c r="ID8" s="132">
        <f>データ!Y6</f>
        <v>494</v>
      </c>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4"/>
      <c r="JW8" s="132" t="str">
        <f>データ!Z6</f>
        <v>-</v>
      </c>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4"/>
      <c r="LP8" s="132" t="str">
        <f>データ!AA6</f>
        <v>-</v>
      </c>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4"/>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1" t="s">
        <v>20</v>
      </c>
      <c r="NK9" s="152"/>
      <c r="NL9" s="12" t="s">
        <v>21</v>
      </c>
      <c r="NM9" s="13"/>
      <c r="NN9" s="13"/>
      <c r="NO9" s="13"/>
      <c r="NP9" s="13"/>
      <c r="NQ9" s="13"/>
      <c r="NR9" s="13"/>
      <c r="NS9" s="13"/>
      <c r="NT9" s="13"/>
      <c r="NU9" s="14"/>
      <c r="NV9" s="14"/>
      <c r="NW9" s="15"/>
      <c r="NX9" s="3"/>
    </row>
    <row r="10" spans="1:388" ht="18.75" customHeight="1">
      <c r="A10" s="2"/>
      <c r="B10" s="143" t="str">
        <f>データ!P6</f>
        <v>直営</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5"/>
      <c r="AU10" s="132">
        <f>データ!Q6</f>
        <v>43</v>
      </c>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4"/>
      <c r="CN10" s="143" t="str">
        <f>データ!R6</f>
        <v>対象</v>
      </c>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5"/>
      <c r="EG10" s="143" t="str">
        <f>データ!S6</f>
        <v>ド 透 I 未 訓 ガ</v>
      </c>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5"/>
      <c r="FZ10" s="143" t="str">
        <f>データ!T6</f>
        <v>救 臨 が 感 へ 災 地 輪</v>
      </c>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5"/>
      <c r="ID10" s="132" t="str">
        <f>データ!AB6</f>
        <v>-</v>
      </c>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4"/>
      <c r="JW10" s="132">
        <f>データ!AC6</f>
        <v>6</v>
      </c>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4"/>
      <c r="LP10" s="132">
        <f>データ!AD6</f>
        <v>500</v>
      </c>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4"/>
      <c r="NI10" s="2"/>
      <c r="NJ10" s="146" t="s">
        <v>22</v>
      </c>
      <c r="NK10" s="147"/>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ID11" s="148" t="s">
        <v>28</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29</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30</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2">
        <f>データ!U6</f>
        <v>130955</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4"/>
      <c r="AU12" s="132">
        <f>データ!V6</f>
        <v>50178</v>
      </c>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4"/>
      <c r="CN12" s="143" t="str">
        <f>データ!W6</f>
        <v>非該当</v>
      </c>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5"/>
      <c r="EG12" s="143" t="str">
        <f>データ!X6</f>
        <v>７：１</v>
      </c>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5"/>
      <c r="ID12" s="132">
        <f>データ!AE6</f>
        <v>485</v>
      </c>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4"/>
      <c r="JW12" s="132" t="str">
        <f>データ!AF6</f>
        <v>-</v>
      </c>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4"/>
      <c r="LP12" s="132">
        <f>データ!AG6</f>
        <v>485</v>
      </c>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4"/>
      <c r="NI12" s="19"/>
      <c r="NJ12" s="3"/>
      <c r="NK12" s="3"/>
      <c r="NL12" s="3"/>
      <c r="NM12" s="3"/>
      <c r="NN12" s="3"/>
      <c r="NO12" s="3"/>
      <c r="NP12" s="3"/>
      <c r="NQ12" s="3"/>
      <c r="NR12" s="3"/>
      <c r="NS12" s="3"/>
      <c r="NT12" s="3"/>
      <c r="NU12" s="3"/>
      <c r="NV12" s="3"/>
      <c r="NW12" s="3"/>
      <c r="NX12" s="3"/>
    </row>
    <row r="13" spans="1:388" ht="17.25" customHeight="1">
      <c r="A13" s="2"/>
      <c r="B13" s="135" t="s">
        <v>31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c r="JT13" s="135"/>
      <c r="JU13" s="135"/>
      <c r="JV13" s="135"/>
      <c r="JW13" s="135"/>
      <c r="JX13" s="135"/>
      <c r="JY13" s="135"/>
      <c r="JZ13" s="135"/>
      <c r="KA13" s="135"/>
      <c r="KB13" s="135"/>
      <c r="KC13" s="135"/>
      <c r="KD13" s="135"/>
      <c r="KE13" s="135"/>
      <c r="KF13" s="135"/>
      <c r="KG13" s="135"/>
      <c r="KH13" s="135"/>
      <c r="KI13" s="135"/>
      <c r="KJ13" s="135"/>
      <c r="KK13" s="135"/>
      <c r="KL13" s="135"/>
      <c r="KM13" s="135"/>
      <c r="KN13" s="135"/>
      <c r="KO13" s="135"/>
      <c r="KP13" s="135"/>
      <c r="KQ13" s="135"/>
      <c r="KR13" s="135"/>
      <c r="KS13" s="135"/>
      <c r="KT13" s="135"/>
      <c r="KU13" s="135"/>
      <c r="KV13" s="135"/>
      <c r="KW13" s="135"/>
      <c r="KX13" s="135"/>
      <c r="KY13" s="135"/>
      <c r="KZ13" s="135"/>
      <c r="LA13" s="135"/>
      <c r="LB13" s="135"/>
      <c r="LC13" s="135"/>
      <c r="LD13" s="135"/>
      <c r="LE13" s="135"/>
      <c r="LF13" s="135"/>
      <c r="LG13" s="135"/>
      <c r="LH13" s="135"/>
      <c r="LI13" s="135"/>
      <c r="LJ13" s="135"/>
      <c r="LK13" s="135"/>
      <c r="LL13" s="135"/>
      <c r="LM13" s="135"/>
      <c r="LN13" s="135"/>
      <c r="LO13" s="135"/>
      <c r="LP13" s="135"/>
      <c r="LQ13" s="135"/>
      <c r="LR13" s="135"/>
      <c r="LS13" s="135"/>
      <c r="LT13" s="135"/>
      <c r="LU13" s="135"/>
      <c r="LV13" s="135"/>
      <c r="LW13" s="135"/>
      <c r="LX13" s="135"/>
      <c r="LY13" s="135"/>
      <c r="LZ13" s="135"/>
      <c r="MA13" s="135"/>
      <c r="MB13" s="135"/>
      <c r="MC13" s="135"/>
      <c r="MD13" s="135"/>
      <c r="ME13" s="135"/>
      <c r="MF13" s="135"/>
      <c r="MG13" s="135"/>
      <c r="MH13" s="135"/>
      <c r="MI13" s="135"/>
      <c r="MJ13" s="135"/>
      <c r="MK13" s="135"/>
      <c r="ML13" s="135"/>
      <c r="MM13" s="135"/>
      <c r="MN13" s="135"/>
      <c r="MO13" s="135"/>
      <c r="MP13" s="135"/>
      <c r="MQ13" s="135"/>
      <c r="MR13" s="135"/>
      <c r="MS13" s="135"/>
      <c r="MT13" s="135"/>
      <c r="MU13" s="135"/>
      <c r="MV13" s="135"/>
      <c r="MW13" s="135"/>
      <c r="MX13" s="135"/>
      <c r="MY13" s="135"/>
      <c r="MZ13" s="135"/>
      <c r="NA13" s="135"/>
      <c r="NB13" s="135"/>
      <c r="NC13" s="135"/>
      <c r="ND13" s="135"/>
      <c r="NE13" s="135"/>
      <c r="NF13" s="135"/>
      <c r="NG13" s="135"/>
      <c r="NH13" s="135"/>
      <c r="NI13" s="19"/>
      <c r="NJ13" s="20"/>
      <c r="NK13" s="20"/>
      <c r="NL13" s="20"/>
      <c r="NM13" s="20"/>
      <c r="NN13" s="20"/>
      <c r="NO13" s="20"/>
      <c r="NP13" s="20"/>
      <c r="NQ13" s="20"/>
      <c r="NR13" s="20"/>
      <c r="NS13" s="20"/>
      <c r="NT13" s="20"/>
      <c r="NU13" s="20"/>
      <c r="NV13" s="20"/>
      <c r="NW13" s="20"/>
      <c r="NX13" s="20"/>
    </row>
    <row r="14" spans="1:388" ht="17.25" customHeight="1">
      <c r="A14" s="2"/>
      <c r="B14" s="135" t="s">
        <v>32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c r="IW14" s="135"/>
      <c r="IX14" s="135"/>
      <c r="IY14" s="135"/>
      <c r="IZ14" s="135"/>
      <c r="JA14" s="135"/>
      <c r="JB14" s="135"/>
      <c r="JC14" s="135"/>
      <c r="JD14" s="135"/>
      <c r="JE14" s="135"/>
      <c r="JF14" s="135"/>
      <c r="JG14" s="135"/>
      <c r="JH14" s="135"/>
      <c r="JI14" s="135"/>
      <c r="JJ14" s="135"/>
      <c r="JK14" s="135"/>
      <c r="JL14" s="135"/>
      <c r="JM14" s="135"/>
      <c r="JN14" s="135"/>
      <c r="JO14" s="135"/>
      <c r="JP14" s="135"/>
      <c r="JQ14" s="135"/>
      <c r="JR14" s="135"/>
      <c r="JS14" s="135"/>
      <c r="JT14" s="135"/>
      <c r="JU14" s="135"/>
      <c r="JV14" s="135"/>
      <c r="JW14" s="135"/>
      <c r="JX14" s="135"/>
      <c r="JY14" s="135"/>
      <c r="JZ14" s="135"/>
      <c r="KA14" s="135"/>
      <c r="KB14" s="135"/>
      <c r="KC14" s="135"/>
      <c r="KD14" s="135"/>
      <c r="KE14" s="135"/>
      <c r="KF14" s="135"/>
      <c r="KG14" s="135"/>
      <c r="KH14" s="135"/>
      <c r="KI14" s="135"/>
      <c r="KJ14" s="135"/>
      <c r="KK14" s="135"/>
      <c r="KL14" s="135"/>
      <c r="KM14" s="135"/>
      <c r="KN14" s="135"/>
      <c r="KO14" s="135"/>
      <c r="KP14" s="135"/>
      <c r="KQ14" s="135"/>
      <c r="KR14" s="135"/>
      <c r="KS14" s="135"/>
      <c r="KT14" s="135"/>
      <c r="KU14" s="135"/>
      <c r="KV14" s="135"/>
      <c r="KW14" s="135"/>
      <c r="KX14" s="135"/>
      <c r="KY14" s="135"/>
      <c r="KZ14" s="135"/>
      <c r="LA14" s="135"/>
      <c r="LB14" s="135"/>
      <c r="LC14" s="135"/>
      <c r="LD14" s="135"/>
      <c r="LE14" s="135"/>
      <c r="LF14" s="135"/>
      <c r="LG14" s="135"/>
      <c r="LH14" s="135"/>
      <c r="LI14" s="135"/>
      <c r="LJ14" s="135"/>
      <c r="LK14" s="135"/>
      <c r="LL14" s="135"/>
      <c r="LM14" s="135"/>
      <c r="LN14" s="135"/>
      <c r="LO14" s="135"/>
      <c r="LP14" s="135"/>
      <c r="LQ14" s="135"/>
      <c r="LR14" s="135"/>
      <c r="LS14" s="135"/>
      <c r="LT14" s="135"/>
      <c r="LU14" s="135"/>
      <c r="LV14" s="135"/>
      <c r="LW14" s="135"/>
      <c r="LX14" s="135"/>
      <c r="LY14" s="135"/>
      <c r="LZ14" s="135"/>
      <c r="MA14" s="135"/>
      <c r="MB14" s="135"/>
      <c r="MC14" s="135"/>
      <c r="MD14" s="135"/>
      <c r="ME14" s="135"/>
      <c r="MF14" s="135"/>
      <c r="MG14" s="135"/>
      <c r="MH14" s="135"/>
      <c r="MI14" s="135"/>
      <c r="MJ14" s="135"/>
      <c r="MK14" s="135"/>
      <c r="ML14" s="135"/>
      <c r="MM14" s="135"/>
      <c r="MN14" s="135"/>
      <c r="MO14" s="135"/>
      <c r="MP14" s="135"/>
      <c r="MQ14" s="135"/>
      <c r="MR14" s="135"/>
      <c r="MS14" s="135"/>
      <c r="MT14" s="135"/>
      <c r="MU14" s="135"/>
      <c r="MV14" s="135"/>
      <c r="MW14" s="135"/>
      <c r="MX14" s="135"/>
      <c r="MY14" s="135"/>
      <c r="MZ14" s="135"/>
      <c r="NA14" s="135"/>
      <c r="NB14" s="135"/>
      <c r="NC14" s="135"/>
      <c r="ND14" s="135"/>
      <c r="NE14" s="135"/>
      <c r="NF14" s="135"/>
      <c r="NG14" s="135"/>
      <c r="NH14" s="135"/>
      <c r="NI14" s="19"/>
      <c r="NJ14" s="136" t="s">
        <v>33</v>
      </c>
      <c r="NK14" s="136"/>
      <c r="NL14" s="136"/>
      <c r="NM14" s="136"/>
      <c r="NN14" s="136"/>
      <c r="NO14" s="136"/>
      <c r="NP14" s="136"/>
      <c r="NQ14" s="136"/>
      <c r="NR14" s="136"/>
      <c r="NS14" s="136"/>
      <c r="NT14" s="136"/>
      <c r="NU14" s="136"/>
      <c r="NV14" s="136"/>
      <c r="NW14" s="136"/>
      <c r="NX14" s="13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6"/>
      <c r="NK15" s="136"/>
      <c r="NL15" s="136"/>
      <c r="NM15" s="136"/>
      <c r="NN15" s="136"/>
      <c r="NO15" s="136"/>
      <c r="NP15" s="136"/>
      <c r="NQ15" s="136"/>
      <c r="NR15" s="136"/>
      <c r="NS15" s="136"/>
      <c r="NT15" s="136"/>
      <c r="NU15" s="136"/>
      <c r="NV15" s="136"/>
      <c r="NW15" s="136"/>
      <c r="NX15" s="136"/>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7" t="s">
        <v>35</v>
      </c>
      <c r="NK16" s="138"/>
      <c r="NL16" s="138"/>
      <c r="NM16" s="138"/>
      <c r="NN16" s="139"/>
      <c r="NO16" s="137" t="s">
        <v>36</v>
      </c>
      <c r="NP16" s="138"/>
      <c r="NQ16" s="138"/>
      <c r="NR16" s="138"/>
      <c r="NS16" s="139"/>
      <c r="NT16" s="137" t="s">
        <v>37</v>
      </c>
      <c r="NU16" s="138"/>
      <c r="NV16" s="138"/>
      <c r="NW16" s="138"/>
      <c r="NX16" s="139"/>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0"/>
      <c r="NK17" s="141"/>
      <c r="NL17" s="141"/>
      <c r="NM17" s="141"/>
      <c r="NN17" s="142"/>
      <c r="NO17" s="140"/>
      <c r="NP17" s="141"/>
      <c r="NQ17" s="141"/>
      <c r="NR17" s="141"/>
      <c r="NS17" s="142"/>
      <c r="NT17" s="140"/>
      <c r="NU17" s="141"/>
      <c r="NV17" s="141"/>
      <c r="NW17" s="141"/>
      <c r="NX17" s="142"/>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71</v>
      </c>
      <c r="NK18" s="120"/>
      <c r="NL18" s="120"/>
      <c r="NM18" s="123" t="s">
        <v>174</v>
      </c>
      <c r="NN18" s="124"/>
      <c r="NO18" s="119" t="s">
        <v>38</v>
      </c>
      <c r="NP18" s="120"/>
      <c r="NQ18" s="120"/>
      <c r="NR18" s="123" t="s">
        <v>174</v>
      </c>
      <c r="NS18" s="124"/>
      <c r="NT18" s="119" t="s">
        <v>38</v>
      </c>
      <c r="NU18" s="120"/>
      <c r="NV18" s="120"/>
      <c r="NW18" s="123" t="s">
        <v>174</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7" t="s">
        <v>42</v>
      </c>
      <c r="NK20" s="127"/>
      <c r="NL20" s="127"/>
      <c r="NM20" s="127"/>
      <c r="NN20" s="127"/>
      <c r="NO20" s="127"/>
      <c r="NP20" s="127"/>
      <c r="NQ20" s="127"/>
      <c r="NR20" s="127"/>
      <c r="NS20" s="127"/>
      <c r="NT20" s="127"/>
      <c r="NU20" s="127"/>
      <c r="NV20" s="127"/>
      <c r="NW20" s="127"/>
      <c r="NX20" s="127"/>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8"/>
      <c r="NK21" s="128"/>
      <c r="NL21" s="128"/>
      <c r="NM21" s="128"/>
      <c r="NN21" s="128"/>
      <c r="NO21" s="128"/>
      <c r="NP21" s="128"/>
      <c r="NQ21" s="128"/>
      <c r="NR21" s="128"/>
      <c r="NS21" s="128"/>
      <c r="NT21" s="128"/>
      <c r="NU21" s="128"/>
      <c r="NV21" s="128"/>
      <c r="NW21" s="128"/>
      <c r="NX21" s="128"/>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9" t="s">
        <v>175</v>
      </c>
      <c r="NK22" s="130"/>
      <c r="NL22" s="130"/>
      <c r="NM22" s="130"/>
      <c r="NN22" s="130"/>
      <c r="NO22" s="130"/>
      <c r="NP22" s="130"/>
      <c r="NQ22" s="130"/>
      <c r="NR22" s="130"/>
      <c r="NS22" s="130"/>
      <c r="NT22" s="130"/>
      <c r="NU22" s="130"/>
      <c r="NV22" s="130"/>
      <c r="NW22" s="130"/>
      <c r="NX22" s="131"/>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98.8</v>
      </c>
      <c r="Q33" s="88"/>
      <c r="R33" s="88"/>
      <c r="S33" s="88"/>
      <c r="T33" s="88"/>
      <c r="U33" s="88"/>
      <c r="V33" s="88"/>
      <c r="W33" s="88"/>
      <c r="X33" s="88"/>
      <c r="Y33" s="88"/>
      <c r="Z33" s="88"/>
      <c r="AA33" s="88"/>
      <c r="AB33" s="88"/>
      <c r="AC33" s="88"/>
      <c r="AD33" s="89"/>
      <c r="AE33" s="87">
        <f>データ!AI7</f>
        <v>98</v>
      </c>
      <c r="AF33" s="88"/>
      <c r="AG33" s="88"/>
      <c r="AH33" s="88"/>
      <c r="AI33" s="88"/>
      <c r="AJ33" s="88"/>
      <c r="AK33" s="88"/>
      <c r="AL33" s="88"/>
      <c r="AM33" s="88"/>
      <c r="AN33" s="88"/>
      <c r="AO33" s="88"/>
      <c r="AP33" s="88"/>
      <c r="AQ33" s="88"/>
      <c r="AR33" s="88"/>
      <c r="AS33" s="89"/>
      <c r="AT33" s="87">
        <f>データ!AJ7</f>
        <v>99.5</v>
      </c>
      <c r="AU33" s="88"/>
      <c r="AV33" s="88"/>
      <c r="AW33" s="88"/>
      <c r="AX33" s="88"/>
      <c r="AY33" s="88"/>
      <c r="AZ33" s="88"/>
      <c r="BA33" s="88"/>
      <c r="BB33" s="88"/>
      <c r="BC33" s="88"/>
      <c r="BD33" s="88"/>
      <c r="BE33" s="88"/>
      <c r="BF33" s="88"/>
      <c r="BG33" s="88"/>
      <c r="BH33" s="89"/>
      <c r="BI33" s="87">
        <f>データ!AK7</f>
        <v>101.2</v>
      </c>
      <c r="BJ33" s="88"/>
      <c r="BK33" s="88"/>
      <c r="BL33" s="88"/>
      <c r="BM33" s="88"/>
      <c r="BN33" s="88"/>
      <c r="BO33" s="88"/>
      <c r="BP33" s="88"/>
      <c r="BQ33" s="88"/>
      <c r="BR33" s="88"/>
      <c r="BS33" s="88"/>
      <c r="BT33" s="88"/>
      <c r="BU33" s="88"/>
      <c r="BV33" s="88"/>
      <c r="BW33" s="89"/>
      <c r="BX33" s="87">
        <f>データ!AL7</f>
        <v>101.3</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95</v>
      </c>
      <c r="DE33" s="88"/>
      <c r="DF33" s="88"/>
      <c r="DG33" s="88"/>
      <c r="DH33" s="88"/>
      <c r="DI33" s="88"/>
      <c r="DJ33" s="88"/>
      <c r="DK33" s="88"/>
      <c r="DL33" s="88"/>
      <c r="DM33" s="88"/>
      <c r="DN33" s="88"/>
      <c r="DO33" s="88"/>
      <c r="DP33" s="88"/>
      <c r="DQ33" s="88"/>
      <c r="DR33" s="89"/>
      <c r="DS33" s="87">
        <f>データ!AT7</f>
        <v>94.1</v>
      </c>
      <c r="DT33" s="88"/>
      <c r="DU33" s="88"/>
      <c r="DV33" s="88"/>
      <c r="DW33" s="88"/>
      <c r="DX33" s="88"/>
      <c r="DY33" s="88"/>
      <c r="DZ33" s="88"/>
      <c r="EA33" s="88"/>
      <c r="EB33" s="88"/>
      <c r="EC33" s="88"/>
      <c r="ED33" s="88"/>
      <c r="EE33" s="88"/>
      <c r="EF33" s="88"/>
      <c r="EG33" s="89"/>
      <c r="EH33" s="87">
        <f>データ!AU7</f>
        <v>94.5</v>
      </c>
      <c r="EI33" s="88"/>
      <c r="EJ33" s="88"/>
      <c r="EK33" s="88"/>
      <c r="EL33" s="88"/>
      <c r="EM33" s="88"/>
      <c r="EN33" s="88"/>
      <c r="EO33" s="88"/>
      <c r="EP33" s="88"/>
      <c r="EQ33" s="88"/>
      <c r="ER33" s="88"/>
      <c r="ES33" s="88"/>
      <c r="ET33" s="88"/>
      <c r="EU33" s="88"/>
      <c r="EV33" s="89"/>
      <c r="EW33" s="87">
        <f>データ!AV7</f>
        <v>95.5</v>
      </c>
      <c r="EX33" s="88"/>
      <c r="EY33" s="88"/>
      <c r="EZ33" s="88"/>
      <c r="FA33" s="88"/>
      <c r="FB33" s="88"/>
      <c r="FC33" s="88"/>
      <c r="FD33" s="88"/>
      <c r="FE33" s="88"/>
      <c r="FF33" s="88"/>
      <c r="FG33" s="88"/>
      <c r="FH33" s="88"/>
      <c r="FI33" s="88"/>
      <c r="FJ33" s="88"/>
      <c r="FK33" s="89"/>
      <c r="FL33" s="87">
        <f>データ!AW7</f>
        <v>97.1</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7.8</v>
      </c>
      <c r="GS33" s="88"/>
      <c r="GT33" s="88"/>
      <c r="GU33" s="88"/>
      <c r="GV33" s="88"/>
      <c r="GW33" s="88"/>
      <c r="GX33" s="88"/>
      <c r="GY33" s="88"/>
      <c r="GZ33" s="88"/>
      <c r="HA33" s="88"/>
      <c r="HB33" s="88"/>
      <c r="HC33" s="88"/>
      <c r="HD33" s="88"/>
      <c r="HE33" s="88"/>
      <c r="HF33" s="89"/>
      <c r="HG33" s="87">
        <f>データ!BE7</f>
        <v>7.1</v>
      </c>
      <c r="HH33" s="88"/>
      <c r="HI33" s="88"/>
      <c r="HJ33" s="88"/>
      <c r="HK33" s="88"/>
      <c r="HL33" s="88"/>
      <c r="HM33" s="88"/>
      <c r="HN33" s="88"/>
      <c r="HO33" s="88"/>
      <c r="HP33" s="88"/>
      <c r="HQ33" s="88"/>
      <c r="HR33" s="88"/>
      <c r="HS33" s="88"/>
      <c r="HT33" s="88"/>
      <c r="HU33" s="89"/>
      <c r="HV33" s="87">
        <f>データ!BF7</f>
        <v>6.8</v>
      </c>
      <c r="HW33" s="88"/>
      <c r="HX33" s="88"/>
      <c r="HY33" s="88"/>
      <c r="HZ33" s="88"/>
      <c r="IA33" s="88"/>
      <c r="IB33" s="88"/>
      <c r="IC33" s="88"/>
      <c r="ID33" s="88"/>
      <c r="IE33" s="88"/>
      <c r="IF33" s="88"/>
      <c r="IG33" s="88"/>
      <c r="IH33" s="88"/>
      <c r="II33" s="88"/>
      <c r="IJ33" s="89"/>
      <c r="IK33" s="87">
        <f>データ!BG7</f>
        <v>6.1</v>
      </c>
      <c r="IL33" s="88"/>
      <c r="IM33" s="88"/>
      <c r="IN33" s="88"/>
      <c r="IO33" s="88"/>
      <c r="IP33" s="88"/>
      <c r="IQ33" s="88"/>
      <c r="IR33" s="88"/>
      <c r="IS33" s="88"/>
      <c r="IT33" s="88"/>
      <c r="IU33" s="88"/>
      <c r="IV33" s="88"/>
      <c r="IW33" s="88"/>
      <c r="IX33" s="88"/>
      <c r="IY33" s="89"/>
      <c r="IZ33" s="87">
        <f>データ!BH7</f>
        <v>2.9</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81.900000000000006</v>
      </c>
      <c r="KG33" s="88"/>
      <c r="KH33" s="88"/>
      <c r="KI33" s="88"/>
      <c r="KJ33" s="88"/>
      <c r="KK33" s="88"/>
      <c r="KL33" s="88"/>
      <c r="KM33" s="88"/>
      <c r="KN33" s="88"/>
      <c r="KO33" s="88"/>
      <c r="KP33" s="88"/>
      <c r="KQ33" s="88"/>
      <c r="KR33" s="88"/>
      <c r="KS33" s="88"/>
      <c r="KT33" s="89"/>
      <c r="KU33" s="87">
        <f>データ!BP7</f>
        <v>88.1</v>
      </c>
      <c r="KV33" s="88"/>
      <c r="KW33" s="88"/>
      <c r="KX33" s="88"/>
      <c r="KY33" s="88"/>
      <c r="KZ33" s="88"/>
      <c r="LA33" s="88"/>
      <c r="LB33" s="88"/>
      <c r="LC33" s="88"/>
      <c r="LD33" s="88"/>
      <c r="LE33" s="88"/>
      <c r="LF33" s="88"/>
      <c r="LG33" s="88"/>
      <c r="LH33" s="88"/>
      <c r="LI33" s="89"/>
      <c r="LJ33" s="87">
        <f>データ!BQ7</f>
        <v>82.9</v>
      </c>
      <c r="LK33" s="88"/>
      <c r="LL33" s="88"/>
      <c r="LM33" s="88"/>
      <c r="LN33" s="88"/>
      <c r="LO33" s="88"/>
      <c r="LP33" s="88"/>
      <c r="LQ33" s="88"/>
      <c r="LR33" s="88"/>
      <c r="LS33" s="88"/>
      <c r="LT33" s="88"/>
      <c r="LU33" s="88"/>
      <c r="LV33" s="88"/>
      <c r="LW33" s="88"/>
      <c r="LX33" s="89"/>
      <c r="LY33" s="87">
        <f>データ!BR7</f>
        <v>82.5</v>
      </c>
      <c r="LZ33" s="88"/>
      <c r="MA33" s="88"/>
      <c r="MB33" s="88"/>
      <c r="MC33" s="88"/>
      <c r="MD33" s="88"/>
      <c r="ME33" s="88"/>
      <c r="MF33" s="88"/>
      <c r="MG33" s="88"/>
      <c r="MH33" s="88"/>
      <c r="MI33" s="88"/>
      <c r="MJ33" s="88"/>
      <c r="MK33" s="88"/>
      <c r="ML33" s="88"/>
      <c r="MM33" s="89"/>
      <c r="MN33" s="87">
        <f>データ!BS7</f>
        <v>82.4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08.7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66333</v>
      </c>
      <c r="Q55" s="106"/>
      <c r="R55" s="106"/>
      <c r="S55" s="106"/>
      <c r="T55" s="106"/>
      <c r="U55" s="106"/>
      <c r="V55" s="106"/>
      <c r="W55" s="106"/>
      <c r="X55" s="106"/>
      <c r="Y55" s="106"/>
      <c r="Z55" s="106"/>
      <c r="AA55" s="106"/>
      <c r="AB55" s="106"/>
      <c r="AC55" s="106"/>
      <c r="AD55" s="107"/>
      <c r="AE55" s="105">
        <f>データ!CA7</f>
        <v>68935</v>
      </c>
      <c r="AF55" s="106"/>
      <c r="AG55" s="106"/>
      <c r="AH55" s="106"/>
      <c r="AI55" s="106"/>
      <c r="AJ55" s="106"/>
      <c r="AK55" s="106"/>
      <c r="AL55" s="106"/>
      <c r="AM55" s="106"/>
      <c r="AN55" s="106"/>
      <c r="AO55" s="106"/>
      <c r="AP55" s="106"/>
      <c r="AQ55" s="106"/>
      <c r="AR55" s="106"/>
      <c r="AS55" s="107"/>
      <c r="AT55" s="105">
        <f>データ!CB7</f>
        <v>69942</v>
      </c>
      <c r="AU55" s="106"/>
      <c r="AV55" s="106"/>
      <c r="AW55" s="106"/>
      <c r="AX55" s="106"/>
      <c r="AY55" s="106"/>
      <c r="AZ55" s="106"/>
      <c r="BA55" s="106"/>
      <c r="BB55" s="106"/>
      <c r="BC55" s="106"/>
      <c r="BD55" s="106"/>
      <c r="BE55" s="106"/>
      <c r="BF55" s="106"/>
      <c r="BG55" s="106"/>
      <c r="BH55" s="107"/>
      <c r="BI55" s="105">
        <f>データ!CC7</f>
        <v>72583</v>
      </c>
      <c r="BJ55" s="106"/>
      <c r="BK55" s="106"/>
      <c r="BL55" s="106"/>
      <c r="BM55" s="106"/>
      <c r="BN55" s="106"/>
      <c r="BO55" s="106"/>
      <c r="BP55" s="106"/>
      <c r="BQ55" s="106"/>
      <c r="BR55" s="106"/>
      <c r="BS55" s="106"/>
      <c r="BT55" s="106"/>
      <c r="BU55" s="106"/>
      <c r="BV55" s="106"/>
      <c r="BW55" s="107"/>
      <c r="BX55" s="105">
        <f>データ!CD7</f>
        <v>74528</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19148</v>
      </c>
      <c r="DE55" s="106"/>
      <c r="DF55" s="106"/>
      <c r="DG55" s="106"/>
      <c r="DH55" s="106"/>
      <c r="DI55" s="106"/>
      <c r="DJ55" s="106"/>
      <c r="DK55" s="106"/>
      <c r="DL55" s="106"/>
      <c r="DM55" s="106"/>
      <c r="DN55" s="106"/>
      <c r="DO55" s="106"/>
      <c r="DP55" s="106"/>
      <c r="DQ55" s="106"/>
      <c r="DR55" s="107"/>
      <c r="DS55" s="105">
        <f>データ!CL7</f>
        <v>20774</v>
      </c>
      <c r="DT55" s="106"/>
      <c r="DU55" s="106"/>
      <c r="DV55" s="106"/>
      <c r="DW55" s="106"/>
      <c r="DX55" s="106"/>
      <c r="DY55" s="106"/>
      <c r="DZ55" s="106"/>
      <c r="EA55" s="106"/>
      <c r="EB55" s="106"/>
      <c r="EC55" s="106"/>
      <c r="ED55" s="106"/>
      <c r="EE55" s="106"/>
      <c r="EF55" s="106"/>
      <c r="EG55" s="107"/>
      <c r="EH55" s="105">
        <f>データ!CM7</f>
        <v>21200</v>
      </c>
      <c r="EI55" s="106"/>
      <c r="EJ55" s="106"/>
      <c r="EK55" s="106"/>
      <c r="EL55" s="106"/>
      <c r="EM55" s="106"/>
      <c r="EN55" s="106"/>
      <c r="EO55" s="106"/>
      <c r="EP55" s="106"/>
      <c r="EQ55" s="106"/>
      <c r="ER55" s="106"/>
      <c r="ES55" s="106"/>
      <c r="ET55" s="106"/>
      <c r="EU55" s="106"/>
      <c r="EV55" s="107"/>
      <c r="EW55" s="105">
        <f>データ!CN7</f>
        <v>22305</v>
      </c>
      <c r="EX55" s="106"/>
      <c r="EY55" s="106"/>
      <c r="EZ55" s="106"/>
      <c r="FA55" s="106"/>
      <c r="FB55" s="106"/>
      <c r="FC55" s="106"/>
      <c r="FD55" s="106"/>
      <c r="FE55" s="106"/>
      <c r="FF55" s="106"/>
      <c r="FG55" s="106"/>
      <c r="FH55" s="106"/>
      <c r="FI55" s="106"/>
      <c r="FJ55" s="106"/>
      <c r="FK55" s="107"/>
      <c r="FL55" s="105">
        <f>データ!CO7</f>
        <v>22785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44.7</v>
      </c>
      <c r="GS55" s="88"/>
      <c r="GT55" s="88"/>
      <c r="GU55" s="88"/>
      <c r="GV55" s="88"/>
      <c r="GW55" s="88"/>
      <c r="GX55" s="88"/>
      <c r="GY55" s="88"/>
      <c r="GZ55" s="88"/>
      <c r="HA55" s="88"/>
      <c r="HB55" s="88"/>
      <c r="HC55" s="88"/>
      <c r="HD55" s="88"/>
      <c r="HE55" s="88"/>
      <c r="HF55" s="89"/>
      <c r="HG55" s="87">
        <f>データ!CW7</f>
        <v>41.2</v>
      </c>
      <c r="HH55" s="88"/>
      <c r="HI55" s="88"/>
      <c r="HJ55" s="88"/>
      <c r="HK55" s="88"/>
      <c r="HL55" s="88"/>
      <c r="HM55" s="88"/>
      <c r="HN55" s="88"/>
      <c r="HO55" s="88"/>
      <c r="HP55" s="88"/>
      <c r="HQ55" s="88"/>
      <c r="HR55" s="88"/>
      <c r="HS55" s="88"/>
      <c r="HT55" s="88"/>
      <c r="HU55" s="89"/>
      <c r="HV55" s="87">
        <f>データ!CX7</f>
        <v>42.2</v>
      </c>
      <c r="HW55" s="88"/>
      <c r="HX55" s="88"/>
      <c r="HY55" s="88"/>
      <c r="HZ55" s="88"/>
      <c r="IA55" s="88"/>
      <c r="IB55" s="88"/>
      <c r="IC55" s="88"/>
      <c r="ID55" s="88"/>
      <c r="IE55" s="88"/>
      <c r="IF55" s="88"/>
      <c r="IG55" s="88"/>
      <c r="IH55" s="88"/>
      <c r="II55" s="88"/>
      <c r="IJ55" s="89"/>
      <c r="IK55" s="87">
        <f>データ!CY7</f>
        <v>41.4</v>
      </c>
      <c r="IL55" s="88"/>
      <c r="IM55" s="88"/>
      <c r="IN55" s="88"/>
      <c r="IO55" s="88"/>
      <c r="IP55" s="88"/>
      <c r="IQ55" s="88"/>
      <c r="IR55" s="88"/>
      <c r="IS55" s="88"/>
      <c r="IT55" s="88"/>
      <c r="IU55" s="88"/>
      <c r="IV55" s="88"/>
      <c r="IW55" s="88"/>
      <c r="IX55" s="88"/>
      <c r="IY55" s="89"/>
      <c r="IZ55" s="87">
        <f>データ!CZ7</f>
        <v>41.1</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31</v>
      </c>
      <c r="KG55" s="88"/>
      <c r="KH55" s="88"/>
      <c r="KI55" s="88"/>
      <c r="KJ55" s="88"/>
      <c r="KK55" s="88"/>
      <c r="KL55" s="88"/>
      <c r="KM55" s="88"/>
      <c r="KN55" s="88"/>
      <c r="KO55" s="88"/>
      <c r="KP55" s="88"/>
      <c r="KQ55" s="88"/>
      <c r="KR55" s="88"/>
      <c r="KS55" s="88"/>
      <c r="KT55" s="89"/>
      <c r="KU55" s="87">
        <f>データ!DH7</f>
        <v>31.7</v>
      </c>
      <c r="KV55" s="88"/>
      <c r="KW55" s="88"/>
      <c r="KX55" s="88"/>
      <c r="KY55" s="88"/>
      <c r="KZ55" s="88"/>
      <c r="LA55" s="88"/>
      <c r="LB55" s="88"/>
      <c r="LC55" s="88"/>
      <c r="LD55" s="88"/>
      <c r="LE55" s="88"/>
      <c r="LF55" s="88"/>
      <c r="LG55" s="88"/>
      <c r="LH55" s="88"/>
      <c r="LI55" s="89"/>
      <c r="LJ55" s="87">
        <f>データ!DI7</f>
        <v>31.2</v>
      </c>
      <c r="LK55" s="88"/>
      <c r="LL55" s="88"/>
      <c r="LM55" s="88"/>
      <c r="LN55" s="88"/>
      <c r="LO55" s="88"/>
      <c r="LP55" s="88"/>
      <c r="LQ55" s="88"/>
      <c r="LR55" s="88"/>
      <c r="LS55" s="88"/>
      <c r="LT55" s="88"/>
      <c r="LU55" s="88"/>
      <c r="LV55" s="88"/>
      <c r="LW55" s="88"/>
      <c r="LX55" s="89"/>
      <c r="LY55" s="87">
        <f>データ!DJ7</f>
        <v>31.9</v>
      </c>
      <c r="LZ55" s="88"/>
      <c r="MA55" s="88"/>
      <c r="MB55" s="88"/>
      <c r="MC55" s="88"/>
      <c r="MD55" s="88"/>
      <c r="ME55" s="88"/>
      <c r="MF55" s="88"/>
      <c r="MG55" s="88"/>
      <c r="MH55" s="88"/>
      <c r="MI55" s="88"/>
      <c r="MJ55" s="88"/>
      <c r="MK55" s="88"/>
      <c r="ML55" s="88"/>
      <c r="MM55" s="89"/>
      <c r="MN55" s="87">
        <f>データ!DK7</f>
        <v>31.9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24.7</v>
      </c>
      <c r="V79" s="82"/>
      <c r="W79" s="82"/>
      <c r="X79" s="82"/>
      <c r="Y79" s="82"/>
      <c r="Z79" s="82"/>
      <c r="AA79" s="82"/>
      <c r="AB79" s="82"/>
      <c r="AC79" s="82"/>
      <c r="AD79" s="82"/>
      <c r="AE79" s="82"/>
      <c r="AF79" s="82"/>
      <c r="AG79" s="82"/>
      <c r="AH79" s="82"/>
      <c r="AI79" s="82"/>
      <c r="AJ79" s="82"/>
      <c r="AK79" s="82"/>
      <c r="AL79" s="82"/>
      <c r="AM79" s="82"/>
      <c r="AN79" s="82">
        <f>データ!DS7</f>
        <v>25.9</v>
      </c>
      <c r="AO79" s="82"/>
      <c r="AP79" s="82"/>
      <c r="AQ79" s="82"/>
      <c r="AR79" s="82"/>
      <c r="AS79" s="82"/>
      <c r="AT79" s="82"/>
      <c r="AU79" s="82"/>
      <c r="AV79" s="82"/>
      <c r="AW79" s="82"/>
      <c r="AX79" s="82"/>
      <c r="AY79" s="82"/>
      <c r="AZ79" s="82"/>
      <c r="BA79" s="82"/>
      <c r="BB79" s="82"/>
      <c r="BC79" s="82"/>
      <c r="BD79" s="82"/>
      <c r="BE79" s="82"/>
      <c r="BF79" s="82"/>
      <c r="BG79" s="82">
        <f>データ!DT7</f>
        <v>30.8</v>
      </c>
      <c r="BH79" s="82"/>
      <c r="BI79" s="82"/>
      <c r="BJ79" s="82"/>
      <c r="BK79" s="82"/>
      <c r="BL79" s="82"/>
      <c r="BM79" s="82"/>
      <c r="BN79" s="82"/>
      <c r="BO79" s="82"/>
      <c r="BP79" s="82"/>
      <c r="BQ79" s="82"/>
      <c r="BR79" s="82"/>
      <c r="BS79" s="82"/>
      <c r="BT79" s="82"/>
      <c r="BU79" s="82"/>
      <c r="BV79" s="82"/>
      <c r="BW79" s="82"/>
      <c r="BX79" s="82"/>
      <c r="BY79" s="82"/>
      <c r="BZ79" s="82">
        <f>データ!DU7</f>
        <v>35.6</v>
      </c>
      <c r="CA79" s="82"/>
      <c r="CB79" s="82"/>
      <c r="CC79" s="82"/>
      <c r="CD79" s="82"/>
      <c r="CE79" s="82"/>
      <c r="CF79" s="82"/>
      <c r="CG79" s="82"/>
      <c r="CH79" s="82"/>
      <c r="CI79" s="82"/>
      <c r="CJ79" s="82"/>
      <c r="CK79" s="82"/>
      <c r="CL79" s="82"/>
      <c r="CM79" s="82"/>
      <c r="CN79" s="82"/>
      <c r="CO79" s="82"/>
      <c r="CP79" s="82"/>
      <c r="CQ79" s="82"/>
      <c r="CR79" s="82"/>
      <c r="CS79" s="82">
        <f>データ!DV7</f>
        <v>39.4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35.200000000000003</v>
      </c>
      <c r="EP79" s="82"/>
      <c r="EQ79" s="82"/>
      <c r="ER79" s="82"/>
      <c r="ES79" s="82"/>
      <c r="ET79" s="82"/>
      <c r="EU79" s="82"/>
      <c r="EV79" s="82"/>
      <c r="EW79" s="82"/>
      <c r="EX79" s="82"/>
      <c r="EY79" s="82"/>
      <c r="EZ79" s="82"/>
      <c r="FA79" s="82"/>
      <c r="FB79" s="82"/>
      <c r="FC79" s="82"/>
      <c r="FD79" s="82"/>
      <c r="FE79" s="82"/>
      <c r="FF79" s="82"/>
      <c r="FG79" s="82"/>
      <c r="FH79" s="82">
        <f>データ!ED7</f>
        <v>43.7</v>
      </c>
      <c r="FI79" s="82"/>
      <c r="FJ79" s="82"/>
      <c r="FK79" s="82"/>
      <c r="FL79" s="82"/>
      <c r="FM79" s="82"/>
      <c r="FN79" s="82"/>
      <c r="FO79" s="82"/>
      <c r="FP79" s="82"/>
      <c r="FQ79" s="82"/>
      <c r="FR79" s="82"/>
      <c r="FS79" s="82"/>
      <c r="FT79" s="82"/>
      <c r="FU79" s="82"/>
      <c r="FV79" s="82"/>
      <c r="FW79" s="82"/>
      <c r="FX79" s="82"/>
      <c r="FY79" s="82"/>
      <c r="FZ79" s="82"/>
      <c r="GA79" s="82">
        <f>データ!EE7</f>
        <v>53</v>
      </c>
      <c r="GB79" s="82"/>
      <c r="GC79" s="82"/>
      <c r="GD79" s="82"/>
      <c r="GE79" s="82"/>
      <c r="GF79" s="82"/>
      <c r="GG79" s="82"/>
      <c r="GH79" s="82"/>
      <c r="GI79" s="82"/>
      <c r="GJ79" s="82"/>
      <c r="GK79" s="82"/>
      <c r="GL79" s="82"/>
      <c r="GM79" s="82"/>
      <c r="GN79" s="82"/>
      <c r="GO79" s="82"/>
      <c r="GP79" s="82"/>
      <c r="GQ79" s="82"/>
      <c r="GR79" s="82"/>
      <c r="GS79" s="82"/>
      <c r="GT79" s="82">
        <f>データ!EF7</f>
        <v>61.6</v>
      </c>
      <c r="GU79" s="82"/>
      <c r="GV79" s="82"/>
      <c r="GW79" s="82"/>
      <c r="GX79" s="82"/>
      <c r="GY79" s="82"/>
      <c r="GZ79" s="82"/>
      <c r="HA79" s="82"/>
      <c r="HB79" s="82"/>
      <c r="HC79" s="82"/>
      <c r="HD79" s="82"/>
      <c r="HE79" s="82"/>
      <c r="HF79" s="82"/>
      <c r="HG79" s="82"/>
      <c r="HH79" s="82"/>
      <c r="HI79" s="82"/>
      <c r="HJ79" s="82"/>
      <c r="HK79" s="82"/>
      <c r="HL79" s="82"/>
      <c r="HM79" s="82">
        <f>データ!EG7</f>
        <v>66.8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77028616</v>
      </c>
      <c r="JK79" s="81"/>
      <c r="JL79" s="81"/>
      <c r="JM79" s="81"/>
      <c r="JN79" s="81"/>
      <c r="JO79" s="81"/>
      <c r="JP79" s="81"/>
      <c r="JQ79" s="81"/>
      <c r="JR79" s="81"/>
      <c r="JS79" s="81"/>
      <c r="JT79" s="81"/>
      <c r="JU79" s="81"/>
      <c r="JV79" s="81"/>
      <c r="JW79" s="81"/>
      <c r="JX79" s="81"/>
      <c r="JY79" s="81"/>
      <c r="JZ79" s="81"/>
      <c r="KA79" s="81"/>
      <c r="KB79" s="81"/>
      <c r="KC79" s="81">
        <f>データ!EO7</f>
        <v>67223628</v>
      </c>
      <c r="KD79" s="81"/>
      <c r="KE79" s="81"/>
      <c r="KF79" s="81"/>
      <c r="KG79" s="81"/>
      <c r="KH79" s="81"/>
      <c r="KI79" s="81"/>
      <c r="KJ79" s="81"/>
      <c r="KK79" s="81"/>
      <c r="KL79" s="81"/>
      <c r="KM79" s="81"/>
      <c r="KN79" s="81"/>
      <c r="KO79" s="81"/>
      <c r="KP79" s="81"/>
      <c r="KQ79" s="81"/>
      <c r="KR79" s="81"/>
      <c r="KS79" s="81"/>
      <c r="KT79" s="81"/>
      <c r="KU79" s="81"/>
      <c r="KV79" s="81">
        <f>データ!EP7</f>
        <v>67476702</v>
      </c>
      <c r="KW79" s="81"/>
      <c r="KX79" s="81"/>
      <c r="KY79" s="81"/>
      <c r="KZ79" s="81"/>
      <c r="LA79" s="81"/>
      <c r="LB79" s="81"/>
      <c r="LC79" s="81"/>
      <c r="LD79" s="81"/>
      <c r="LE79" s="81"/>
      <c r="LF79" s="81"/>
      <c r="LG79" s="81"/>
      <c r="LH79" s="81"/>
      <c r="LI79" s="81"/>
      <c r="LJ79" s="81"/>
      <c r="LK79" s="81"/>
      <c r="LL79" s="81"/>
      <c r="LM79" s="81"/>
      <c r="LN79" s="81"/>
      <c r="LO79" s="81">
        <f>データ!EQ7</f>
        <v>67358504</v>
      </c>
      <c r="LP79" s="81"/>
      <c r="LQ79" s="81"/>
      <c r="LR79" s="81"/>
      <c r="LS79" s="81"/>
      <c r="LT79" s="81"/>
      <c r="LU79" s="81"/>
      <c r="LV79" s="81"/>
      <c r="LW79" s="81"/>
      <c r="LX79" s="81"/>
      <c r="LY79" s="81"/>
      <c r="LZ79" s="81"/>
      <c r="MA79" s="81"/>
      <c r="MB79" s="81"/>
      <c r="MC79" s="81"/>
      <c r="MD79" s="81"/>
      <c r="ME79" s="81"/>
      <c r="MF79" s="81"/>
      <c r="MG79" s="81"/>
      <c r="MH79" s="81">
        <f>データ!ER7</f>
        <v>67824760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34.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c r="NJ85" s="46"/>
      <c r="NK85" s="46"/>
      <c r="NL85" s="46"/>
      <c r="NM85" s="46"/>
      <c r="NN85" s="46"/>
      <c r="NO85" s="46"/>
      <c r="NP85" s="46"/>
      <c r="NQ85" s="46"/>
      <c r="NR85" s="46"/>
      <c r="NS85" s="46"/>
      <c r="NT85" s="46"/>
      <c r="NU85" s="46"/>
      <c r="NV85" s="46"/>
      <c r="NW85" s="46"/>
      <c r="NX85" s="46"/>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BnRxEbH3I9MR1L/XO/3UHbrUofTIPZPAEln2g25+fqFFhB6XbrWQw3eFPo2V8u7oNeb/dddcQdpLYNxaiR5gdg==" saltValue="H2B0pgwDVw92V7Zx5LkZG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8" t="s">
        <v>104</v>
      </c>
      <c r="AI4" s="159"/>
      <c r="AJ4" s="159"/>
      <c r="AK4" s="159"/>
      <c r="AL4" s="159"/>
      <c r="AM4" s="159"/>
      <c r="AN4" s="159"/>
      <c r="AO4" s="159"/>
      <c r="AP4" s="159"/>
      <c r="AQ4" s="159"/>
      <c r="AR4" s="160"/>
      <c r="AS4" s="161" t="s">
        <v>105</v>
      </c>
      <c r="AT4" s="157"/>
      <c r="AU4" s="157"/>
      <c r="AV4" s="157"/>
      <c r="AW4" s="157"/>
      <c r="AX4" s="157"/>
      <c r="AY4" s="157"/>
      <c r="AZ4" s="157"/>
      <c r="BA4" s="157"/>
      <c r="BB4" s="157"/>
      <c r="BC4" s="157"/>
      <c r="BD4" s="161" t="s">
        <v>106</v>
      </c>
      <c r="BE4" s="157"/>
      <c r="BF4" s="157"/>
      <c r="BG4" s="157"/>
      <c r="BH4" s="157"/>
      <c r="BI4" s="157"/>
      <c r="BJ4" s="157"/>
      <c r="BK4" s="157"/>
      <c r="BL4" s="157"/>
      <c r="BM4" s="157"/>
      <c r="BN4" s="157"/>
      <c r="BO4" s="158" t="s">
        <v>107</v>
      </c>
      <c r="BP4" s="159"/>
      <c r="BQ4" s="159"/>
      <c r="BR4" s="159"/>
      <c r="BS4" s="159"/>
      <c r="BT4" s="159"/>
      <c r="BU4" s="159"/>
      <c r="BV4" s="159"/>
      <c r="BW4" s="159"/>
      <c r="BX4" s="159"/>
      <c r="BY4" s="160"/>
      <c r="BZ4" s="157" t="s">
        <v>108</v>
      </c>
      <c r="CA4" s="157"/>
      <c r="CB4" s="157"/>
      <c r="CC4" s="157"/>
      <c r="CD4" s="157"/>
      <c r="CE4" s="157"/>
      <c r="CF4" s="157"/>
      <c r="CG4" s="157"/>
      <c r="CH4" s="157"/>
      <c r="CI4" s="157"/>
      <c r="CJ4" s="157"/>
      <c r="CK4" s="161" t="s">
        <v>109</v>
      </c>
      <c r="CL4" s="157"/>
      <c r="CM4" s="157"/>
      <c r="CN4" s="157"/>
      <c r="CO4" s="157"/>
      <c r="CP4" s="157"/>
      <c r="CQ4" s="157"/>
      <c r="CR4" s="157"/>
      <c r="CS4" s="157"/>
      <c r="CT4" s="157"/>
      <c r="CU4" s="157"/>
      <c r="CV4" s="157" t="s">
        <v>110</v>
      </c>
      <c r="CW4" s="157"/>
      <c r="CX4" s="157"/>
      <c r="CY4" s="157"/>
      <c r="CZ4" s="157"/>
      <c r="DA4" s="157"/>
      <c r="DB4" s="157"/>
      <c r="DC4" s="157"/>
      <c r="DD4" s="157"/>
      <c r="DE4" s="157"/>
      <c r="DF4" s="157"/>
      <c r="DG4" s="157" t="s">
        <v>111</v>
      </c>
      <c r="DH4" s="157"/>
      <c r="DI4" s="157"/>
      <c r="DJ4" s="157"/>
      <c r="DK4" s="157"/>
      <c r="DL4" s="157"/>
      <c r="DM4" s="157"/>
      <c r="DN4" s="157"/>
      <c r="DO4" s="157"/>
      <c r="DP4" s="157"/>
      <c r="DQ4" s="157"/>
      <c r="DR4" s="158" t="s">
        <v>112</v>
      </c>
      <c r="DS4" s="159"/>
      <c r="DT4" s="159"/>
      <c r="DU4" s="159"/>
      <c r="DV4" s="159"/>
      <c r="DW4" s="159"/>
      <c r="DX4" s="159"/>
      <c r="DY4" s="159"/>
      <c r="DZ4" s="159"/>
      <c r="EA4" s="159"/>
      <c r="EB4" s="160"/>
      <c r="EC4" s="157" t="s">
        <v>113</v>
      </c>
      <c r="ED4" s="157"/>
      <c r="EE4" s="157"/>
      <c r="EF4" s="157"/>
      <c r="EG4" s="157"/>
      <c r="EH4" s="157"/>
      <c r="EI4" s="157"/>
      <c r="EJ4" s="157"/>
      <c r="EK4" s="157"/>
      <c r="EL4" s="157"/>
      <c r="EM4" s="157"/>
      <c r="EN4" s="157" t="s">
        <v>114</v>
      </c>
      <c r="EO4" s="157"/>
      <c r="EP4" s="157"/>
      <c r="EQ4" s="157"/>
      <c r="ER4" s="157"/>
      <c r="ES4" s="157"/>
      <c r="ET4" s="157"/>
      <c r="EU4" s="157"/>
      <c r="EV4" s="157"/>
      <c r="EW4" s="157"/>
      <c r="EX4" s="157"/>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149</v>
      </c>
      <c r="AX5" s="64" t="s">
        <v>143</v>
      </c>
      <c r="AY5" s="64" t="s">
        <v>144</v>
      </c>
      <c r="AZ5" s="64" t="s">
        <v>145</v>
      </c>
      <c r="BA5" s="64" t="s">
        <v>146</v>
      </c>
      <c r="BB5" s="64" t="s">
        <v>147</v>
      </c>
      <c r="BC5" s="64" t="s">
        <v>148</v>
      </c>
      <c r="BD5" s="64" t="s">
        <v>138</v>
      </c>
      <c r="BE5" s="64" t="s">
        <v>139</v>
      </c>
      <c r="BF5" s="64" t="s">
        <v>140</v>
      </c>
      <c r="BG5" s="64" t="s">
        <v>141</v>
      </c>
      <c r="BH5" s="64" t="s">
        <v>149</v>
      </c>
      <c r="BI5" s="64" t="s">
        <v>143</v>
      </c>
      <c r="BJ5" s="64" t="s">
        <v>144</v>
      </c>
      <c r="BK5" s="64" t="s">
        <v>145</v>
      </c>
      <c r="BL5" s="64" t="s">
        <v>146</v>
      </c>
      <c r="BM5" s="64" t="s">
        <v>147</v>
      </c>
      <c r="BN5" s="64" t="s">
        <v>148</v>
      </c>
      <c r="BO5" s="64" t="s">
        <v>138</v>
      </c>
      <c r="BP5" s="64" t="s">
        <v>139</v>
      </c>
      <c r="BQ5" s="64" t="s">
        <v>140</v>
      </c>
      <c r="BR5" s="64" t="s">
        <v>141</v>
      </c>
      <c r="BS5" s="64" t="s">
        <v>149</v>
      </c>
      <c r="BT5" s="64" t="s">
        <v>143</v>
      </c>
      <c r="BU5" s="64" t="s">
        <v>144</v>
      </c>
      <c r="BV5" s="64" t="s">
        <v>145</v>
      </c>
      <c r="BW5" s="64" t="s">
        <v>146</v>
      </c>
      <c r="BX5" s="64" t="s">
        <v>147</v>
      </c>
      <c r="BY5" s="64" t="s">
        <v>148</v>
      </c>
      <c r="BZ5" s="64" t="s">
        <v>138</v>
      </c>
      <c r="CA5" s="64" t="s">
        <v>139</v>
      </c>
      <c r="CB5" s="64" t="s">
        <v>140</v>
      </c>
      <c r="CC5" s="64" t="s">
        <v>141</v>
      </c>
      <c r="CD5" s="64" t="s">
        <v>149</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149</v>
      </c>
      <c r="DA5" s="64" t="s">
        <v>143</v>
      </c>
      <c r="DB5" s="64" t="s">
        <v>144</v>
      </c>
      <c r="DC5" s="64" t="s">
        <v>145</v>
      </c>
      <c r="DD5" s="64" t="s">
        <v>146</v>
      </c>
      <c r="DE5" s="64" t="s">
        <v>147</v>
      </c>
      <c r="DF5" s="64" t="s">
        <v>148</v>
      </c>
      <c r="DG5" s="64" t="s">
        <v>138</v>
      </c>
      <c r="DH5" s="64" t="s">
        <v>139</v>
      </c>
      <c r="DI5" s="64" t="s">
        <v>140</v>
      </c>
      <c r="DJ5" s="64" t="s">
        <v>150</v>
      </c>
      <c r="DK5" s="64" t="s">
        <v>149</v>
      </c>
      <c r="DL5" s="64" t="s">
        <v>143</v>
      </c>
      <c r="DM5" s="64" t="s">
        <v>144</v>
      </c>
      <c r="DN5" s="64" t="s">
        <v>145</v>
      </c>
      <c r="DO5" s="64" t="s">
        <v>146</v>
      </c>
      <c r="DP5" s="64" t="s">
        <v>147</v>
      </c>
      <c r="DQ5" s="64" t="s">
        <v>148</v>
      </c>
      <c r="DR5" s="64" t="s">
        <v>138</v>
      </c>
      <c r="DS5" s="64" t="s">
        <v>139</v>
      </c>
      <c r="DT5" s="64" t="s">
        <v>140</v>
      </c>
      <c r="DU5" s="64" t="s">
        <v>141</v>
      </c>
      <c r="DV5" s="64" t="s">
        <v>149</v>
      </c>
      <c r="DW5" s="64" t="s">
        <v>143</v>
      </c>
      <c r="DX5" s="64" t="s">
        <v>144</v>
      </c>
      <c r="DY5" s="64" t="s">
        <v>145</v>
      </c>
      <c r="DZ5" s="64" t="s">
        <v>146</v>
      </c>
      <c r="EA5" s="64" t="s">
        <v>147</v>
      </c>
      <c r="EB5" s="64" t="s">
        <v>148</v>
      </c>
      <c r="EC5" s="64" t="s">
        <v>138</v>
      </c>
      <c r="ED5" s="64" t="s">
        <v>139</v>
      </c>
      <c r="EE5" s="64" t="s">
        <v>140</v>
      </c>
      <c r="EF5" s="64" t="s">
        <v>141</v>
      </c>
      <c r="EG5" s="64" t="s">
        <v>149</v>
      </c>
      <c r="EH5" s="64" t="s">
        <v>143</v>
      </c>
      <c r="EI5" s="64" t="s">
        <v>144</v>
      </c>
      <c r="EJ5" s="64" t="s">
        <v>145</v>
      </c>
      <c r="EK5" s="64" t="s">
        <v>146</v>
      </c>
      <c r="EL5" s="64" t="s">
        <v>147</v>
      </c>
      <c r="EM5" s="64" t="s">
        <v>151</v>
      </c>
      <c r="EN5" s="64" t="s">
        <v>152</v>
      </c>
      <c r="EO5" s="64" t="s">
        <v>139</v>
      </c>
      <c r="EP5" s="64" t="s">
        <v>140</v>
      </c>
      <c r="EQ5" s="64" t="s">
        <v>141</v>
      </c>
      <c r="ER5" s="64" t="s">
        <v>149</v>
      </c>
      <c r="ES5" s="64" t="s">
        <v>143</v>
      </c>
      <c r="ET5" s="64" t="s">
        <v>144</v>
      </c>
      <c r="EU5" s="64" t="s">
        <v>145</v>
      </c>
      <c r="EV5" s="64" t="s">
        <v>146</v>
      </c>
      <c r="EW5" s="64" t="s">
        <v>147</v>
      </c>
      <c r="EX5" s="64" t="s">
        <v>148</v>
      </c>
    </row>
    <row r="6" spans="1:154" s="69" customFormat="1">
      <c r="A6" s="50" t="s">
        <v>153</v>
      </c>
      <c r="B6" s="65">
        <f>B8</f>
        <v>2018</v>
      </c>
      <c r="C6" s="65">
        <f t="shared" ref="C6:M6" si="2">C8</f>
        <v>42153</v>
      </c>
      <c r="D6" s="65">
        <f t="shared" si="2"/>
        <v>46</v>
      </c>
      <c r="E6" s="65">
        <f t="shared" si="2"/>
        <v>6</v>
      </c>
      <c r="F6" s="65">
        <f t="shared" si="2"/>
        <v>0</v>
      </c>
      <c r="G6" s="65">
        <f t="shared" si="2"/>
        <v>1</v>
      </c>
      <c r="H6" s="162" t="str">
        <f>IF(H8&lt;&gt;I8,H8,"")&amp;IF(I8&lt;&gt;J8,I8,"")&amp;"　"&amp;J8</f>
        <v>宮城県大崎市　大崎市民病院</v>
      </c>
      <c r="I6" s="163"/>
      <c r="J6" s="164"/>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43</v>
      </c>
      <c r="R6" s="65" t="str">
        <f t="shared" si="3"/>
        <v>対象</v>
      </c>
      <c r="S6" s="65" t="str">
        <f t="shared" si="3"/>
        <v>ド 透 I 未 訓 ガ</v>
      </c>
      <c r="T6" s="65" t="str">
        <f t="shared" si="3"/>
        <v>救 臨 が 感 へ 災 地 輪</v>
      </c>
      <c r="U6" s="66">
        <f>U8</f>
        <v>130955</v>
      </c>
      <c r="V6" s="66">
        <f>V8</f>
        <v>50178</v>
      </c>
      <c r="W6" s="65" t="str">
        <f>W8</f>
        <v>非該当</v>
      </c>
      <c r="X6" s="65" t="str">
        <f t="shared" si="3"/>
        <v>７：１</v>
      </c>
      <c r="Y6" s="66">
        <f t="shared" si="3"/>
        <v>494</v>
      </c>
      <c r="Z6" s="66" t="str">
        <f t="shared" si="3"/>
        <v>-</v>
      </c>
      <c r="AA6" s="66" t="str">
        <f t="shared" si="3"/>
        <v>-</v>
      </c>
      <c r="AB6" s="66" t="str">
        <f t="shared" si="3"/>
        <v>-</v>
      </c>
      <c r="AC6" s="66">
        <f t="shared" si="3"/>
        <v>6</v>
      </c>
      <c r="AD6" s="66">
        <f t="shared" si="3"/>
        <v>500</v>
      </c>
      <c r="AE6" s="66">
        <f t="shared" si="3"/>
        <v>485</v>
      </c>
      <c r="AF6" s="66" t="str">
        <f t="shared" si="3"/>
        <v>-</v>
      </c>
      <c r="AG6" s="66">
        <f t="shared" si="3"/>
        <v>485</v>
      </c>
      <c r="AH6" s="67">
        <f>IF(AH8="-",NA(),AH8)</f>
        <v>98.8</v>
      </c>
      <c r="AI6" s="67">
        <f t="shared" ref="AI6:AQ6" si="4">IF(AI8="-",NA(),AI8)</f>
        <v>98</v>
      </c>
      <c r="AJ6" s="67">
        <f t="shared" si="4"/>
        <v>99.5</v>
      </c>
      <c r="AK6" s="67">
        <f t="shared" si="4"/>
        <v>101.2</v>
      </c>
      <c r="AL6" s="67">
        <f t="shared" si="4"/>
        <v>101.3</v>
      </c>
      <c r="AM6" s="67">
        <f t="shared" si="4"/>
        <v>99.7</v>
      </c>
      <c r="AN6" s="67">
        <f t="shared" si="4"/>
        <v>100.3</v>
      </c>
      <c r="AO6" s="67">
        <f t="shared" si="4"/>
        <v>99.8</v>
      </c>
      <c r="AP6" s="67">
        <f t="shared" si="4"/>
        <v>100.1</v>
      </c>
      <c r="AQ6" s="67">
        <f t="shared" si="4"/>
        <v>100</v>
      </c>
      <c r="AR6" s="67" t="str">
        <f>IF(AR8="-","【-】","【"&amp;SUBSTITUTE(TEXT(AR8,"#,##0.0"),"-","△")&amp;"】")</f>
        <v>【98.8】</v>
      </c>
      <c r="AS6" s="67">
        <f>IF(AS8="-",NA(),AS8)</f>
        <v>95</v>
      </c>
      <c r="AT6" s="67">
        <f t="shared" ref="AT6:BB6" si="5">IF(AT8="-",NA(),AT8)</f>
        <v>94.1</v>
      </c>
      <c r="AU6" s="67">
        <f t="shared" si="5"/>
        <v>94.5</v>
      </c>
      <c r="AV6" s="67">
        <f t="shared" si="5"/>
        <v>95.5</v>
      </c>
      <c r="AW6" s="67">
        <f t="shared" si="5"/>
        <v>97.1</v>
      </c>
      <c r="AX6" s="67">
        <f t="shared" si="5"/>
        <v>93.6</v>
      </c>
      <c r="AY6" s="67">
        <f t="shared" si="5"/>
        <v>94.4</v>
      </c>
      <c r="AZ6" s="67">
        <f t="shared" si="5"/>
        <v>93.6</v>
      </c>
      <c r="BA6" s="67">
        <f t="shared" si="5"/>
        <v>94</v>
      </c>
      <c r="BB6" s="67">
        <f t="shared" si="5"/>
        <v>94.1</v>
      </c>
      <c r="BC6" s="67" t="str">
        <f>IF(BC8="-","【-】","【"&amp;SUBSTITUTE(TEXT(BC8,"#,##0.0"),"-","△")&amp;"】")</f>
        <v>【89.7】</v>
      </c>
      <c r="BD6" s="67">
        <f>IF(BD8="-",NA(),BD8)</f>
        <v>7.8</v>
      </c>
      <c r="BE6" s="67">
        <f t="shared" ref="BE6:BM6" si="6">IF(BE8="-",NA(),BE8)</f>
        <v>7.1</v>
      </c>
      <c r="BF6" s="67">
        <f t="shared" si="6"/>
        <v>6.8</v>
      </c>
      <c r="BG6" s="67">
        <f t="shared" si="6"/>
        <v>6.1</v>
      </c>
      <c r="BH6" s="67">
        <f t="shared" si="6"/>
        <v>2.9</v>
      </c>
      <c r="BI6" s="67">
        <f t="shared" si="6"/>
        <v>45.6</v>
      </c>
      <c r="BJ6" s="67">
        <f t="shared" si="6"/>
        <v>36.799999999999997</v>
      </c>
      <c r="BK6" s="67">
        <f t="shared" si="6"/>
        <v>33.9</v>
      </c>
      <c r="BL6" s="67">
        <f t="shared" si="6"/>
        <v>34.9</v>
      </c>
      <c r="BM6" s="67">
        <f t="shared" si="6"/>
        <v>32.6</v>
      </c>
      <c r="BN6" s="67" t="str">
        <f>IF(BN8="-","【-】","【"&amp;SUBSTITUTE(TEXT(BN8,"#,##0.0"),"-","△")&amp;"】")</f>
        <v>【64.1】</v>
      </c>
      <c r="BO6" s="67">
        <f>IF(BO8="-",NA(),BO8)</f>
        <v>81.900000000000006</v>
      </c>
      <c r="BP6" s="67">
        <f t="shared" ref="BP6:BX6" si="7">IF(BP8="-",NA(),BP8)</f>
        <v>88.1</v>
      </c>
      <c r="BQ6" s="67">
        <f t="shared" si="7"/>
        <v>82.9</v>
      </c>
      <c r="BR6" s="67">
        <f t="shared" si="7"/>
        <v>82.5</v>
      </c>
      <c r="BS6" s="67">
        <f t="shared" si="7"/>
        <v>82.4</v>
      </c>
      <c r="BT6" s="67">
        <f t="shared" si="7"/>
        <v>76.099999999999994</v>
      </c>
      <c r="BU6" s="67">
        <f t="shared" si="7"/>
        <v>80.7</v>
      </c>
      <c r="BV6" s="67">
        <f t="shared" si="7"/>
        <v>79.5</v>
      </c>
      <c r="BW6" s="67">
        <f t="shared" si="7"/>
        <v>79.900000000000006</v>
      </c>
      <c r="BX6" s="67">
        <f t="shared" si="7"/>
        <v>80.2</v>
      </c>
      <c r="BY6" s="67" t="str">
        <f>IF(BY8="-","【-】","【"&amp;SUBSTITUTE(TEXT(BY8,"#,##0.0"),"-","△")&amp;"】")</f>
        <v>【74.9】</v>
      </c>
      <c r="BZ6" s="68">
        <f>IF(BZ8="-",NA(),BZ8)</f>
        <v>66333</v>
      </c>
      <c r="CA6" s="68">
        <f t="shared" ref="CA6:CI6" si="8">IF(CA8="-",NA(),CA8)</f>
        <v>68935</v>
      </c>
      <c r="CB6" s="68">
        <f t="shared" si="8"/>
        <v>69942</v>
      </c>
      <c r="CC6" s="68">
        <f t="shared" si="8"/>
        <v>72583</v>
      </c>
      <c r="CD6" s="68">
        <f t="shared" si="8"/>
        <v>74528</v>
      </c>
      <c r="CE6" s="68">
        <f t="shared" si="8"/>
        <v>53447</v>
      </c>
      <c r="CF6" s="68">
        <f t="shared" si="8"/>
        <v>62913</v>
      </c>
      <c r="CG6" s="68">
        <f t="shared" si="8"/>
        <v>64765</v>
      </c>
      <c r="CH6" s="68">
        <f t="shared" si="8"/>
        <v>66228</v>
      </c>
      <c r="CI6" s="68">
        <f t="shared" si="8"/>
        <v>68751</v>
      </c>
      <c r="CJ6" s="67" t="str">
        <f>IF(CJ8="-","【-】","【"&amp;SUBSTITUTE(TEXT(CJ8,"#,##0"),"-","△")&amp;"】")</f>
        <v>【52,412】</v>
      </c>
      <c r="CK6" s="68">
        <f>IF(CK8="-",NA(),CK8)</f>
        <v>19148</v>
      </c>
      <c r="CL6" s="68">
        <f t="shared" ref="CL6:CT6" si="9">IF(CL8="-",NA(),CL8)</f>
        <v>20774</v>
      </c>
      <c r="CM6" s="68">
        <f t="shared" si="9"/>
        <v>21200</v>
      </c>
      <c r="CN6" s="68">
        <f t="shared" si="9"/>
        <v>22305</v>
      </c>
      <c r="CO6" s="68">
        <f t="shared" si="9"/>
        <v>22785</v>
      </c>
      <c r="CP6" s="68">
        <f t="shared" si="9"/>
        <v>13027</v>
      </c>
      <c r="CQ6" s="68">
        <f t="shared" si="9"/>
        <v>16993</v>
      </c>
      <c r="CR6" s="68">
        <f t="shared" si="9"/>
        <v>17680</v>
      </c>
      <c r="CS6" s="68">
        <f t="shared" si="9"/>
        <v>18393</v>
      </c>
      <c r="CT6" s="68">
        <f t="shared" si="9"/>
        <v>19207</v>
      </c>
      <c r="CU6" s="67" t="str">
        <f>IF(CU8="-","【-】","【"&amp;SUBSTITUTE(TEXT(CU8,"#,##0"),"-","△")&amp;"】")</f>
        <v>【14,708】</v>
      </c>
      <c r="CV6" s="67">
        <f>IF(CV8="-",NA(),CV8)</f>
        <v>44.7</v>
      </c>
      <c r="CW6" s="67">
        <f t="shared" ref="CW6:DE6" si="10">IF(CW8="-",NA(),CW8)</f>
        <v>41.2</v>
      </c>
      <c r="CX6" s="67">
        <f t="shared" si="10"/>
        <v>42.2</v>
      </c>
      <c r="CY6" s="67">
        <f t="shared" si="10"/>
        <v>41.4</v>
      </c>
      <c r="CZ6" s="67">
        <f t="shared" si="10"/>
        <v>41.1</v>
      </c>
      <c r="DA6" s="67">
        <f t="shared" si="10"/>
        <v>52.6</v>
      </c>
      <c r="DB6" s="67">
        <f t="shared" si="10"/>
        <v>48.5</v>
      </c>
      <c r="DC6" s="67">
        <f t="shared" si="10"/>
        <v>49.2</v>
      </c>
      <c r="DD6" s="67">
        <f t="shared" si="10"/>
        <v>48.7</v>
      </c>
      <c r="DE6" s="67">
        <f t="shared" si="10"/>
        <v>48.3</v>
      </c>
      <c r="DF6" s="67" t="str">
        <f>IF(DF8="-","【-】","【"&amp;SUBSTITUTE(TEXT(DF8,"#,##0.0"),"-","△")&amp;"】")</f>
        <v>【54.8】</v>
      </c>
      <c r="DG6" s="67">
        <f>IF(DG8="-",NA(),DG8)</f>
        <v>31</v>
      </c>
      <c r="DH6" s="67">
        <f t="shared" ref="DH6:DP6" si="11">IF(DH8="-",NA(),DH8)</f>
        <v>31.7</v>
      </c>
      <c r="DI6" s="67">
        <f t="shared" si="11"/>
        <v>31.2</v>
      </c>
      <c r="DJ6" s="67">
        <f t="shared" si="11"/>
        <v>31.9</v>
      </c>
      <c r="DK6" s="67">
        <f t="shared" si="11"/>
        <v>31.9</v>
      </c>
      <c r="DL6" s="67">
        <f t="shared" si="11"/>
        <v>24.2</v>
      </c>
      <c r="DM6" s="67">
        <f t="shared" si="11"/>
        <v>27.5</v>
      </c>
      <c r="DN6" s="67">
        <f t="shared" si="11"/>
        <v>27.4</v>
      </c>
      <c r="DO6" s="67">
        <f t="shared" si="11"/>
        <v>27.8</v>
      </c>
      <c r="DP6" s="67">
        <f t="shared" si="11"/>
        <v>28.1</v>
      </c>
      <c r="DQ6" s="67" t="str">
        <f>IF(DQ8="-","【-】","【"&amp;SUBSTITUTE(TEXT(DQ8,"#,##0.0"),"-","△")&amp;"】")</f>
        <v>【24.3】</v>
      </c>
      <c r="DR6" s="67">
        <f>IF(DR8="-",NA(),DR8)</f>
        <v>24.7</v>
      </c>
      <c r="DS6" s="67">
        <f t="shared" ref="DS6:EA6" si="12">IF(DS8="-",NA(),DS8)</f>
        <v>25.9</v>
      </c>
      <c r="DT6" s="67">
        <f t="shared" si="12"/>
        <v>30.8</v>
      </c>
      <c r="DU6" s="67">
        <f t="shared" si="12"/>
        <v>35.6</v>
      </c>
      <c r="DV6" s="67">
        <f t="shared" si="12"/>
        <v>39.4</v>
      </c>
      <c r="DW6" s="67">
        <f t="shared" si="12"/>
        <v>48.4</v>
      </c>
      <c r="DX6" s="67">
        <f t="shared" si="12"/>
        <v>51.3</v>
      </c>
      <c r="DY6" s="67">
        <f t="shared" si="12"/>
        <v>51.2</v>
      </c>
      <c r="DZ6" s="67">
        <f t="shared" si="12"/>
        <v>52</v>
      </c>
      <c r="EA6" s="67">
        <f t="shared" si="12"/>
        <v>52.5</v>
      </c>
      <c r="EB6" s="67" t="str">
        <f>IF(EB8="-","【-】","【"&amp;SUBSTITUTE(TEXT(EB8,"#,##0.0"),"-","△")&amp;"】")</f>
        <v>【52.5】</v>
      </c>
      <c r="EC6" s="67">
        <f>IF(EC8="-",NA(),EC8)</f>
        <v>35.200000000000003</v>
      </c>
      <c r="ED6" s="67">
        <f t="shared" ref="ED6:EL6" si="13">IF(ED8="-",NA(),ED8)</f>
        <v>43.7</v>
      </c>
      <c r="EE6" s="67">
        <f t="shared" si="13"/>
        <v>53</v>
      </c>
      <c r="EF6" s="67">
        <f t="shared" si="13"/>
        <v>61.6</v>
      </c>
      <c r="EG6" s="67">
        <f t="shared" si="13"/>
        <v>66.8</v>
      </c>
      <c r="EH6" s="67">
        <f t="shared" si="13"/>
        <v>62.3</v>
      </c>
      <c r="EI6" s="67">
        <f t="shared" si="13"/>
        <v>64.099999999999994</v>
      </c>
      <c r="EJ6" s="67">
        <f t="shared" si="13"/>
        <v>64.3</v>
      </c>
      <c r="EK6" s="67">
        <f t="shared" si="13"/>
        <v>66</v>
      </c>
      <c r="EL6" s="67">
        <f t="shared" si="13"/>
        <v>67.099999999999994</v>
      </c>
      <c r="EM6" s="67" t="str">
        <f>IF(EM8="-","【-】","【"&amp;SUBSTITUTE(TEXT(EM8,"#,##0.0"),"-","△")&amp;"】")</f>
        <v>【68.8】</v>
      </c>
      <c r="EN6" s="68">
        <f>IF(EN8="-",NA(),EN8)</f>
        <v>77028616</v>
      </c>
      <c r="EO6" s="68">
        <f t="shared" ref="EO6:EW6" si="14">IF(EO8="-",NA(),EO8)</f>
        <v>67223628</v>
      </c>
      <c r="EP6" s="68">
        <f t="shared" si="14"/>
        <v>67476702</v>
      </c>
      <c r="EQ6" s="68">
        <f t="shared" si="14"/>
        <v>67358504</v>
      </c>
      <c r="ER6" s="68">
        <f t="shared" si="14"/>
        <v>67824760</v>
      </c>
      <c r="ES6" s="68">
        <f t="shared" si="14"/>
        <v>42112933</v>
      </c>
      <c r="ET6" s="68">
        <f t="shared" si="14"/>
        <v>51238617</v>
      </c>
      <c r="EU6" s="68">
        <f t="shared" si="14"/>
        <v>51669762</v>
      </c>
      <c r="EV6" s="68">
        <f t="shared" si="14"/>
        <v>53351028</v>
      </c>
      <c r="EW6" s="68">
        <f t="shared" si="14"/>
        <v>55620962</v>
      </c>
      <c r="EX6" s="68" t="str">
        <f>IF(EX8="-","【-】","【"&amp;SUBSTITUTE(TEXT(EX8,"#,##0"),"-","△")&amp;"】")</f>
        <v>【47,139,449】</v>
      </c>
    </row>
    <row r="7" spans="1:154" s="69" customFormat="1">
      <c r="A7" s="50" t="s">
        <v>154</v>
      </c>
      <c r="B7" s="65">
        <f t="shared" ref="B7:AG7" si="15">B8</f>
        <v>2018</v>
      </c>
      <c r="C7" s="65">
        <f t="shared" si="15"/>
        <v>42153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43</v>
      </c>
      <c r="R7" s="65" t="str">
        <f t="shared" si="15"/>
        <v>対象</v>
      </c>
      <c r="S7" s="65" t="str">
        <f t="shared" si="15"/>
        <v>ド 透 I 未 訓 ガ</v>
      </c>
      <c r="T7" s="65" t="str">
        <f t="shared" si="15"/>
        <v>救 臨 が 感 へ 災 地 輪</v>
      </c>
      <c r="U7" s="66">
        <f>U8</f>
        <v>130955</v>
      </c>
      <c r="V7" s="66">
        <f>V8</f>
        <v>50178</v>
      </c>
      <c r="W7" s="65" t="str">
        <f>W8</f>
        <v>非該当</v>
      </c>
      <c r="X7" s="65" t="str">
        <f t="shared" si="15"/>
        <v>７：１</v>
      </c>
      <c r="Y7" s="66">
        <f t="shared" si="15"/>
        <v>494</v>
      </c>
      <c r="Z7" s="66" t="str">
        <f t="shared" si="15"/>
        <v>-</v>
      </c>
      <c r="AA7" s="66" t="str">
        <f t="shared" si="15"/>
        <v>-</v>
      </c>
      <c r="AB7" s="66" t="str">
        <f t="shared" si="15"/>
        <v>-</v>
      </c>
      <c r="AC7" s="66">
        <f t="shared" si="15"/>
        <v>6</v>
      </c>
      <c r="AD7" s="66">
        <f t="shared" si="15"/>
        <v>500</v>
      </c>
      <c r="AE7" s="66">
        <f t="shared" si="15"/>
        <v>485</v>
      </c>
      <c r="AF7" s="66" t="str">
        <f t="shared" si="15"/>
        <v>-</v>
      </c>
      <c r="AG7" s="66">
        <f t="shared" si="15"/>
        <v>485</v>
      </c>
      <c r="AH7" s="67">
        <f>AH8</f>
        <v>98.8</v>
      </c>
      <c r="AI7" s="67">
        <f t="shared" ref="AI7:AQ7" si="16">AI8</f>
        <v>98</v>
      </c>
      <c r="AJ7" s="67">
        <f t="shared" si="16"/>
        <v>99.5</v>
      </c>
      <c r="AK7" s="67">
        <f t="shared" si="16"/>
        <v>101.2</v>
      </c>
      <c r="AL7" s="67">
        <f t="shared" si="16"/>
        <v>101.3</v>
      </c>
      <c r="AM7" s="67">
        <f t="shared" si="16"/>
        <v>99.7</v>
      </c>
      <c r="AN7" s="67">
        <f t="shared" si="16"/>
        <v>100.3</v>
      </c>
      <c r="AO7" s="67">
        <f t="shared" si="16"/>
        <v>99.8</v>
      </c>
      <c r="AP7" s="67">
        <f t="shared" si="16"/>
        <v>100.1</v>
      </c>
      <c r="AQ7" s="67">
        <f t="shared" si="16"/>
        <v>100</v>
      </c>
      <c r="AR7" s="67"/>
      <c r="AS7" s="67">
        <f>AS8</f>
        <v>95</v>
      </c>
      <c r="AT7" s="67">
        <f t="shared" ref="AT7:BB7" si="17">AT8</f>
        <v>94.1</v>
      </c>
      <c r="AU7" s="67">
        <f t="shared" si="17"/>
        <v>94.5</v>
      </c>
      <c r="AV7" s="67">
        <f t="shared" si="17"/>
        <v>95.5</v>
      </c>
      <c r="AW7" s="67">
        <f t="shared" si="17"/>
        <v>97.1</v>
      </c>
      <c r="AX7" s="67">
        <f t="shared" si="17"/>
        <v>93.6</v>
      </c>
      <c r="AY7" s="67">
        <f t="shared" si="17"/>
        <v>94.4</v>
      </c>
      <c r="AZ7" s="67">
        <f t="shared" si="17"/>
        <v>93.6</v>
      </c>
      <c r="BA7" s="67">
        <f t="shared" si="17"/>
        <v>94</v>
      </c>
      <c r="BB7" s="67">
        <f t="shared" si="17"/>
        <v>94.1</v>
      </c>
      <c r="BC7" s="67"/>
      <c r="BD7" s="67">
        <f>BD8</f>
        <v>7.8</v>
      </c>
      <c r="BE7" s="67">
        <f t="shared" ref="BE7:BM7" si="18">BE8</f>
        <v>7.1</v>
      </c>
      <c r="BF7" s="67">
        <f t="shared" si="18"/>
        <v>6.8</v>
      </c>
      <c r="BG7" s="67">
        <f t="shared" si="18"/>
        <v>6.1</v>
      </c>
      <c r="BH7" s="67">
        <f t="shared" si="18"/>
        <v>2.9</v>
      </c>
      <c r="BI7" s="67">
        <f t="shared" si="18"/>
        <v>45.6</v>
      </c>
      <c r="BJ7" s="67">
        <f t="shared" si="18"/>
        <v>36.799999999999997</v>
      </c>
      <c r="BK7" s="67">
        <f t="shared" si="18"/>
        <v>33.9</v>
      </c>
      <c r="BL7" s="67">
        <f t="shared" si="18"/>
        <v>34.9</v>
      </c>
      <c r="BM7" s="67">
        <f t="shared" si="18"/>
        <v>32.6</v>
      </c>
      <c r="BN7" s="67"/>
      <c r="BO7" s="67">
        <f>BO8</f>
        <v>81.900000000000006</v>
      </c>
      <c r="BP7" s="67">
        <f t="shared" ref="BP7:BX7" si="19">BP8</f>
        <v>88.1</v>
      </c>
      <c r="BQ7" s="67">
        <f t="shared" si="19"/>
        <v>82.9</v>
      </c>
      <c r="BR7" s="67">
        <f t="shared" si="19"/>
        <v>82.5</v>
      </c>
      <c r="BS7" s="67">
        <f t="shared" si="19"/>
        <v>82.4</v>
      </c>
      <c r="BT7" s="67">
        <f t="shared" si="19"/>
        <v>76.099999999999994</v>
      </c>
      <c r="BU7" s="67">
        <f t="shared" si="19"/>
        <v>80.7</v>
      </c>
      <c r="BV7" s="67">
        <f t="shared" si="19"/>
        <v>79.5</v>
      </c>
      <c r="BW7" s="67">
        <f t="shared" si="19"/>
        <v>79.900000000000006</v>
      </c>
      <c r="BX7" s="67">
        <f t="shared" si="19"/>
        <v>80.2</v>
      </c>
      <c r="BY7" s="67"/>
      <c r="BZ7" s="68">
        <f>BZ8</f>
        <v>66333</v>
      </c>
      <c r="CA7" s="68">
        <f t="shared" ref="CA7:CI7" si="20">CA8</f>
        <v>68935</v>
      </c>
      <c r="CB7" s="68">
        <f t="shared" si="20"/>
        <v>69942</v>
      </c>
      <c r="CC7" s="68">
        <f t="shared" si="20"/>
        <v>72583</v>
      </c>
      <c r="CD7" s="68">
        <f t="shared" si="20"/>
        <v>74528</v>
      </c>
      <c r="CE7" s="68">
        <f t="shared" si="20"/>
        <v>53447</v>
      </c>
      <c r="CF7" s="68">
        <f t="shared" si="20"/>
        <v>62913</v>
      </c>
      <c r="CG7" s="68">
        <f t="shared" si="20"/>
        <v>64765</v>
      </c>
      <c r="CH7" s="68">
        <f t="shared" si="20"/>
        <v>66228</v>
      </c>
      <c r="CI7" s="68">
        <f t="shared" si="20"/>
        <v>68751</v>
      </c>
      <c r="CJ7" s="67"/>
      <c r="CK7" s="68">
        <f>CK8</f>
        <v>19148</v>
      </c>
      <c r="CL7" s="68">
        <f t="shared" ref="CL7:CT7" si="21">CL8</f>
        <v>20774</v>
      </c>
      <c r="CM7" s="68">
        <f t="shared" si="21"/>
        <v>21200</v>
      </c>
      <c r="CN7" s="68">
        <f t="shared" si="21"/>
        <v>22305</v>
      </c>
      <c r="CO7" s="68">
        <f t="shared" si="21"/>
        <v>22785</v>
      </c>
      <c r="CP7" s="68">
        <f t="shared" si="21"/>
        <v>13027</v>
      </c>
      <c r="CQ7" s="68">
        <f t="shared" si="21"/>
        <v>16993</v>
      </c>
      <c r="CR7" s="68">
        <f t="shared" si="21"/>
        <v>17680</v>
      </c>
      <c r="CS7" s="68">
        <f t="shared" si="21"/>
        <v>18393</v>
      </c>
      <c r="CT7" s="68">
        <f t="shared" si="21"/>
        <v>19207</v>
      </c>
      <c r="CU7" s="67"/>
      <c r="CV7" s="67">
        <f>CV8</f>
        <v>44.7</v>
      </c>
      <c r="CW7" s="67">
        <f t="shared" ref="CW7:DE7" si="22">CW8</f>
        <v>41.2</v>
      </c>
      <c r="CX7" s="67">
        <f t="shared" si="22"/>
        <v>42.2</v>
      </c>
      <c r="CY7" s="67">
        <f t="shared" si="22"/>
        <v>41.4</v>
      </c>
      <c r="CZ7" s="67">
        <f t="shared" si="22"/>
        <v>41.1</v>
      </c>
      <c r="DA7" s="67">
        <f t="shared" si="22"/>
        <v>52.6</v>
      </c>
      <c r="DB7" s="67">
        <f t="shared" si="22"/>
        <v>48.5</v>
      </c>
      <c r="DC7" s="67">
        <f t="shared" si="22"/>
        <v>49.2</v>
      </c>
      <c r="DD7" s="67">
        <f t="shared" si="22"/>
        <v>48.7</v>
      </c>
      <c r="DE7" s="67">
        <f t="shared" si="22"/>
        <v>48.3</v>
      </c>
      <c r="DF7" s="67"/>
      <c r="DG7" s="67">
        <f>DG8</f>
        <v>31</v>
      </c>
      <c r="DH7" s="67">
        <f t="shared" ref="DH7:DP7" si="23">DH8</f>
        <v>31.7</v>
      </c>
      <c r="DI7" s="67">
        <f t="shared" si="23"/>
        <v>31.2</v>
      </c>
      <c r="DJ7" s="67">
        <f t="shared" si="23"/>
        <v>31.9</v>
      </c>
      <c r="DK7" s="67">
        <f t="shared" si="23"/>
        <v>31.9</v>
      </c>
      <c r="DL7" s="67">
        <f t="shared" si="23"/>
        <v>24.2</v>
      </c>
      <c r="DM7" s="67">
        <f t="shared" si="23"/>
        <v>27.5</v>
      </c>
      <c r="DN7" s="67">
        <f t="shared" si="23"/>
        <v>27.4</v>
      </c>
      <c r="DO7" s="67">
        <f t="shared" si="23"/>
        <v>27.8</v>
      </c>
      <c r="DP7" s="67">
        <f t="shared" si="23"/>
        <v>28.1</v>
      </c>
      <c r="DQ7" s="67"/>
      <c r="DR7" s="67">
        <f>DR8</f>
        <v>24.7</v>
      </c>
      <c r="DS7" s="67">
        <f t="shared" ref="DS7:EA7" si="24">DS8</f>
        <v>25.9</v>
      </c>
      <c r="DT7" s="67">
        <f t="shared" si="24"/>
        <v>30.8</v>
      </c>
      <c r="DU7" s="67">
        <f t="shared" si="24"/>
        <v>35.6</v>
      </c>
      <c r="DV7" s="67">
        <f t="shared" si="24"/>
        <v>39.4</v>
      </c>
      <c r="DW7" s="67">
        <f t="shared" si="24"/>
        <v>48.4</v>
      </c>
      <c r="DX7" s="67">
        <f t="shared" si="24"/>
        <v>51.3</v>
      </c>
      <c r="DY7" s="67">
        <f t="shared" si="24"/>
        <v>51.2</v>
      </c>
      <c r="DZ7" s="67">
        <f t="shared" si="24"/>
        <v>52</v>
      </c>
      <c r="EA7" s="67">
        <f t="shared" si="24"/>
        <v>52.5</v>
      </c>
      <c r="EB7" s="67"/>
      <c r="EC7" s="67">
        <f>EC8</f>
        <v>35.200000000000003</v>
      </c>
      <c r="ED7" s="67">
        <f t="shared" ref="ED7:EL7" si="25">ED8</f>
        <v>43.7</v>
      </c>
      <c r="EE7" s="67">
        <f t="shared" si="25"/>
        <v>53</v>
      </c>
      <c r="EF7" s="67">
        <f t="shared" si="25"/>
        <v>61.6</v>
      </c>
      <c r="EG7" s="67">
        <f t="shared" si="25"/>
        <v>66.8</v>
      </c>
      <c r="EH7" s="67">
        <f t="shared" si="25"/>
        <v>62.3</v>
      </c>
      <c r="EI7" s="67">
        <f t="shared" si="25"/>
        <v>64.099999999999994</v>
      </c>
      <c r="EJ7" s="67">
        <f t="shared" si="25"/>
        <v>64.3</v>
      </c>
      <c r="EK7" s="67">
        <f t="shared" si="25"/>
        <v>66</v>
      </c>
      <c r="EL7" s="67">
        <f t="shared" si="25"/>
        <v>67.099999999999994</v>
      </c>
      <c r="EM7" s="67"/>
      <c r="EN7" s="68">
        <f>EN8</f>
        <v>77028616</v>
      </c>
      <c r="EO7" s="68">
        <f t="shared" ref="EO7:EW7" si="26">EO8</f>
        <v>67223628</v>
      </c>
      <c r="EP7" s="68">
        <f t="shared" si="26"/>
        <v>67476702</v>
      </c>
      <c r="EQ7" s="68">
        <f t="shared" si="26"/>
        <v>67358504</v>
      </c>
      <c r="ER7" s="68">
        <f t="shared" si="26"/>
        <v>67824760</v>
      </c>
      <c r="ES7" s="68">
        <f t="shared" si="26"/>
        <v>42112933</v>
      </c>
      <c r="ET7" s="68">
        <f t="shared" si="26"/>
        <v>51238617</v>
      </c>
      <c r="EU7" s="68">
        <f t="shared" si="26"/>
        <v>51669762</v>
      </c>
      <c r="EV7" s="68">
        <f t="shared" si="26"/>
        <v>53351028</v>
      </c>
      <c r="EW7" s="68">
        <f t="shared" si="26"/>
        <v>55620962</v>
      </c>
      <c r="EX7" s="68"/>
    </row>
    <row r="8" spans="1:154" s="69" customFormat="1">
      <c r="A8" s="50"/>
      <c r="B8" s="70">
        <v>2018</v>
      </c>
      <c r="C8" s="70">
        <v>42153</v>
      </c>
      <c r="D8" s="70">
        <v>46</v>
      </c>
      <c r="E8" s="70">
        <v>6</v>
      </c>
      <c r="F8" s="70">
        <v>0</v>
      </c>
      <c r="G8" s="70">
        <v>1</v>
      </c>
      <c r="H8" s="70" t="s">
        <v>155</v>
      </c>
      <c r="I8" s="70" t="s">
        <v>156</v>
      </c>
      <c r="J8" s="70" t="s">
        <v>157</v>
      </c>
      <c r="K8" s="70" t="s">
        <v>158</v>
      </c>
      <c r="L8" s="70" t="s">
        <v>159</v>
      </c>
      <c r="M8" s="70" t="s">
        <v>160</v>
      </c>
      <c r="N8" s="70" t="s">
        <v>161</v>
      </c>
      <c r="O8" s="70" t="s">
        <v>162</v>
      </c>
      <c r="P8" s="70" t="s">
        <v>163</v>
      </c>
      <c r="Q8" s="71">
        <v>43</v>
      </c>
      <c r="R8" s="70" t="s">
        <v>164</v>
      </c>
      <c r="S8" s="70" t="s">
        <v>165</v>
      </c>
      <c r="T8" s="70" t="s">
        <v>166</v>
      </c>
      <c r="U8" s="71">
        <v>130955</v>
      </c>
      <c r="V8" s="71">
        <v>50178</v>
      </c>
      <c r="W8" s="70" t="s">
        <v>167</v>
      </c>
      <c r="X8" s="72" t="s">
        <v>168</v>
      </c>
      <c r="Y8" s="71">
        <v>494</v>
      </c>
      <c r="Z8" s="71" t="s">
        <v>38</v>
      </c>
      <c r="AA8" s="71" t="s">
        <v>38</v>
      </c>
      <c r="AB8" s="71" t="s">
        <v>38</v>
      </c>
      <c r="AC8" s="71">
        <v>6</v>
      </c>
      <c r="AD8" s="71">
        <v>500</v>
      </c>
      <c r="AE8" s="71">
        <v>485</v>
      </c>
      <c r="AF8" s="71" t="s">
        <v>38</v>
      </c>
      <c r="AG8" s="71">
        <v>485</v>
      </c>
      <c r="AH8" s="73">
        <v>98.8</v>
      </c>
      <c r="AI8" s="73">
        <v>98</v>
      </c>
      <c r="AJ8" s="73">
        <v>99.5</v>
      </c>
      <c r="AK8" s="73">
        <v>101.2</v>
      </c>
      <c r="AL8" s="73">
        <v>101.3</v>
      </c>
      <c r="AM8" s="73">
        <v>99.7</v>
      </c>
      <c r="AN8" s="73">
        <v>100.3</v>
      </c>
      <c r="AO8" s="73">
        <v>99.8</v>
      </c>
      <c r="AP8" s="73">
        <v>100.1</v>
      </c>
      <c r="AQ8" s="73">
        <v>100</v>
      </c>
      <c r="AR8" s="73">
        <v>98.8</v>
      </c>
      <c r="AS8" s="73">
        <v>95</v>
      </c>
      <c r="AT8" s="73">
        <v>94.1</v>
      </c>
      <c r="AU8" s="73">
        <v>94.5</v>
      </c>
      <c r="AV8" s="73">
        <v>95.5</v>
      </c>
      <c r="AW8" s="73">
        <v>97.1</v>
      </c>
      <c r="AX8" s="73">
        <v>93.6</v>
      </c>
      <c r="AY8" s="73">
        <v>94.4</v>
      </c>
      <c r="AZ8" s="73">
        <v>93.6</v>
      </c>
      <c r="BA8" s="73">
        <v>94</v>
      </c>
      <c r="BB8" s="73">
        <v>94.1</v>
      </c>
      <c r="BC8" s="73">
        <v>89.7</v>
      </c>
      <c r="BD8" s="74">
        <v>7.8</v>
      </c>
      <c r="BE8" s="74">
        <v>7.1</v>
      </c>
      <c r="BF8" s="74">
        <v>6.8</v>
      </c>
      <c r="BG8" s="74">
        <v>6.1</v>
      </c>
      <c r="BH8" s="74">
        <v>2.9</v>
      </c>
      <c r="BI8" s="74">
        <v>45.6</v>
      </c>
      <c r="BJ8" s="74">
        <v>36.799999999999997</v>
      </c>
      <c r="BK8" s="74">
        <v>33.9</v>
      </c>
      <c r="BL8" s="74">
        <v>34.9</v>
      </c>
      <c r="BM8" s="74">
        <v>32.6</v>
      </c>
      <c r="BN8" s="74">
        <v>64.099999999999994</v>
      </c>
      <c r="BO8" s="73">
        <v>81.900000000000006</v>
      </c>
      <c r="BP8" s="73">
        <v>88.1</v>
      </c>
      <c r="BQ8" s="73">
        <v>82.9</v>
      </c>
      <c r="BR8" s="73">
        <v>82.5</v>
      </c>
      <c r="BS8" s="73">
        <v>82.4</v>
      </c>
      <c r="BT8" s="73">
        <v>76.099999999999994</v>
      </c>
      <c r="BU8" s="73">
        <v>80.7</v>
      </c>
      <c r="BV8" s="73">
        <v>79.5</v>
      </c>
      <c r="BW8" s="73">
        <v>79.900000000000006</v>
      </c>
      <c r="BX8" s="73">
        <v>80.2</v>
      </c>
      <c r="BY8" s="73">
        <v>74.900000000000006</v>
      </c>
      <c r="BZ8" s="74">
        <v>66333</v>
      </c>
      <c r="CA8" s="74">
        <v>68935</v>
      </c>
      <c r="CB8" s="74">
        <v>69942</v>
      </c>
      <c r="CC8" s="74">
        <v>72583</v>
      </c>
      <c r="CD8" s="74">
        <v>74528</v>
      </c>
      <c r="CE8" s="74">
        <v>53447</v>
      </c>
      <c r="CF8" s="74">
        <v>62913</v>
      </c>
      <c r="CG8" s="74">
        <v>64765</v>
      </c>
      <c r="CH8" s="74">
        <v>66228</v>
      </c>
      <c r="CI8" s="74">
        <v>68751</v>
      </c>
      <c r="CJ8" s="73">
        <v>52412</v>
      </c>
      <c r="CK8" s="74">
        <v>19148</v>
      </c>
      <c r="CL8" s="74">
        <v>20774</v>
      </c>
      <c r="CM8" s="74">
        <v>21200</v>
      </c>
      <c r="CN8" s="74">
        <v>22305</v>
      </c>
      <c r="CO8" s="74">
        <v>22785</v>
      </c>
      <c r="CP8" s="74">
        <v>13027</v>
      </c>
      <c r="CQ8" s="74">
        <v>16993</v>
      </c>
      <c r="CR8" s="74">
        <v>17680</v>
      </c>
      <c r="CS8" s="74">
        <v>18393</v>
      </c>
      <c r="CT8" s="74">
        <v>19207</v>
      </c>
      <c r="CU8" s="73">
        <v>14708</v>
      </c>
      <c r="CV8" s="74">
        <v>44.7</v>
      </c>
      <c r="CW8" s="74">
        <v>41.2</v>
      </c>
      <c r="CX8" s="74">
        <v>42.2</v>
      </c>
      <c r="CY8" s="74">
        <v>41.4</v>
      </c>
      <c r="CZ8" s="74">
        <v>41.1</v>
      </c>
      <c r="DA8" s="74">
        <v>52.6</v>
      </c>
      <c r="DB8" s="74">
        <v>48.5</v>
      </c>
      <c r="DC8" s="74">
        <v>49.2</v>
      </c>
      <c r="DD8" s="74">
        <v>48.7</v>
      </c>
      <c r="DE8" s="74">
        <v>48.3</v>
      </c>
      <c r="DF8" s="74">
        <v>54.8</v>
      </c>
      <c r="DG8" s="74">
        <v>31</v>
      </c>
      <c r="DH8" s="74">
        <v>31.7</v>
      </c>
      <c r="DI8" s="74">
        <v>31.2</v>
      </c>
      <c r="DJ8" s="74">
        <v>31.9</v>
      </c>
      <c r="DK8" s="74">
        <v>31.9</v>
      </c>
      <c r="DL8" s="74">
        <v>24.2</v>
      </c>
      <c r="DM8" s="74">
        <v>27.5</v>
      </c>
      <c r="DN8" s="74">
        <v>27.4</v>
      </c>
      <c r="DO8" s="74">
        <v>27.8</v>
      </c>
      <c r="DP8" s="74">
        <v>28.1</v>
      </c>
      <c r="DQ8" s="74">
        <v>24.3</v>
      </c>
      <c r="DR8" s="73">
        <v>24.7</v>
      </c>
      <c r="DS8" s="73">
        <v>25.9</v>
      </c>
      <c r="DT8" s="73">
        <v>30.8</v>
      </c>
      <c r="DU8" s="73">
        <v>35.6</v>
      </c>
      <c r="DV8" s="73">
        <v>39.4</v>
      </c>
      <c r="DW8" s="73">
        <v>48.4</v>
      </c>
      <c r="DX8" s="73">
        <v>51.3</v>
      </c>
      <c r="DY8" s="73">
        <v>51.2</v>
      </c>
      <c r="DZ8" s="73">
        <v>52</v>
      </c>
      <c r="EA8" s="73">
        <v>52.5</v>
      </c>
      <c r="EB8" s="73">
        <v>52.5</v>
      </c>
      <c r="EC8" s="73">
        <v>35.200000000000003</v>
      </c>
      <c r="ED8" s="73">
        <v>43.7</v>
      </c>
      <c r="EE8" s="73">
        <v>53</v>
      </c>
      <c r="EF8" s="73">
        <v>61.6</v>
      </c>
      <c r="EG8" s="73">
        <v>66.8</v>
      </c>
      <c r="EH8" s="73">
        <v>62.3</v>
      </c>
      <c r="EI8" s="73">
        <v>64.099999999999994</v>
      </c>
      <c r="EJ8" s="73">
        <v>64.3</v>
      </c>
      <c r="EK8" s="73">
        <v>66</v>
      </c>
      <c r="EL8" s="73">
        <v>67.099999999999994</v>
      </c>
      <c r="EM8" s="73">
        <v>68.8</v>
      </c>
      <c r="EN8" s="74">
        <v>77028616</v>
      </c>
      <c r="EO8" s="74">
        <v>67223628</v>
      </c>
      <c r="EP8" s="74">
        <v>67476702</v>
      </c>
      <c r="EQ8" s="74">
        <v>67358504</v>
      </c>
      <c r="ER8" s="74">
        <v>67824760</v>
      </c>
      <c r="ES8" s="74">
        <v>42112933</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cp:lastPrinted>2020-01-24T07:14:45Z</cp:lastPrinted>
  <dcterms:created xsi:type="dcterms:W3CDTF">2019-12-05T07:33:36Z</dcterms:created>
  <dcterms:modified xsi:type="dcterms:W3CDTF">2020-01-24T07:14:48Z</dcterms:modified>
  <cp:category/>
</cp:coreProperties>
</file>