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zhDJ4S0XcdBtvwA/jvUeiKOnDmjP6CQervzSamYftcsbOkFfaam00sx7JSdgMBrujehZYFdzKnyPBhEAkD/pSQ==" workbookSaltValue="520LslBLpfbfFn+q/wWpaQ==" workbookSpinCount="100000" lockStructure="1"/>
  <bookViews>
    <workbookView xWindow="0" yWindow="0" windowWidth="26700" windowHeight="124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<sst xmlns="http://schemas.openxmlformats.org/spreadsheetml/2006/main" count="228" uniqueCount="112">
  <si>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</si>
  <si>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</si>
  <si>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</si>
  <si>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</si>
  <si>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</si>
  <si>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</si>
  <si>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</si>
  <si>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</si>
  <si>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</si>
  <si>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</si>
  <si>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</si>
  <si>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</si>
  <si>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</si>
  <si>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</si>
  <si>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</si>
  <si>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</si>
  <si>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</si>
  <si>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</si>
  <si>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</si>
  <si>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</si>
  <si>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</si>
  <si>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</si>
  <si>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</si>
  <si>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</si>
  <si>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</si>
  <si>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</si>
  <si>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</si>
  <si>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</si>
  <si>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</si>
  <si>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</si>
  <si>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</si>
  <si>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</si>
  <si>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</si>
  <si>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</si>
  <si>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</si>
  <si>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</si>
  <si>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</si>
  <si>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</si>
  <si>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</si>
  <si>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</si>
  <si>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</si>
  <si>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</si>
  <si>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</si>
  <si>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</si>
  <si>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</si>
  <si>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</si>
  <si>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</si>
  <si>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</si>
  <si>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</si>
  <si>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</si>
  <si>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</si>
  <si>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</si>
  <si>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</si>
  <si>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</si>
  <si>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</si>
  <si>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</si>
  <si>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</si>
  <si>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</si>
  <si>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</si>
  <si>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</si>
  <si>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</si>
  <si>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</si>
  <si>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</si>
  <si>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</si>
  <si>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</si>
  <si>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</si>
  <si>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</si>
  <si>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</si>
  <si>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</si>
  <si>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</si>
  <si>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</si>
  <si>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</si>
  <si>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</si>
  <si>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</si>
  <si>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</si>
  <si>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</si>
  <si>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</si>
  <si>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</si>
  <si>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</si>
  <si>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</si>
  <si>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</si>
  <si>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</si>
  <si>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</si>
  <si>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</si>
  <si>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</si>
  <si>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</si>
  <si>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</si>
  <si>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</si>
  <si>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</si>
  <si>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</si>
  <si>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</si>
  <si>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</si>
  <si>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</si>
  <si>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</si>
  <si>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</si>
  <si>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</si>
  <si>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</si>
  <si>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</si>
  <si>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</si>
  <si>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</si>
  <si>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</si>
  <si>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</si>
  <si>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</si>
  <si>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</si>
  <si>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</si>
  <si>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</si>
  <si>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</si>
  <si>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</si>
  <si>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</si>
  <si>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②管路経年化率については，24.52％と全国平均値より0.77％，類似団体平均値より1.88％高く，③管路更新率については，令和4年度数値として0.97％と全国平均値より0.30％，類似団体平均値より0.37％上回ることとなった。
　前年度に比較して更新需要が到来している管路延長が増加したことを示す数値となっているが，他団体との比較では，前年度よりやや改善している。管路の更新工事，耐震化工事については，アセットマネジメント等による更新計画に基づき，優先順位を把握し配水管更新を計画的に行うこととしており，加えて，経営戦略に基づき令和4年度より老朽管更新を加速して進めていることから，引き続き改善が見込まれる。</t>
    <rPh sb="48" eb="49">
      <t>タカ</t>
    </rPh>
    <rPh sb="106" eb="108">
      <t>ウワマワ</t>
    </rPh>
    <rPh sb="161" eb="166">
      <t>タダンタ</t>
    </rPh>
    <rPh sb="166" eb="168">
      <t>ヒカク</t>
    </rPh>
    <rPh sb="171" eb="174">
      <t>ゼンネンド</t>
    </rPh>
    <rPh sb="178" eb="180">
      <t>カイゼン</t>
    </rPh>
    <rPh sb="214" eb="215">
      <t>トウ</t>
    </rPh>
    <rPh sb="255" eb="256">
      <t>クワ</t>
    </rPh>
    <rPh sb="259" eb="261">
      <t>ケイエイ</t>
    </rPh>
    <rPh sb="261" eb="263">
      <t>センリャク</t>
    </rPh>
    <rPh sb="264" eb="265">
      <t>モト</t>
    </rPh>
    <rPh sb="267" eb="269">
      <t>レイワ</t>
    </rPh>
    <rPh sb="270" eb="272">
      <t>ネンド</t>
    </rPh>
    <rPh sb="274" eb="276">
      <t>ロウキュウ</t>
    </rPh>
    <rPh sb="276" eb="277">
      <t>カン</t>
    </rPh>
    <rPh sb="277" eb="279">
      <t>コウシン</t>
    </rPh>
    <rPh sb="280" eb="282">
      <t>カソク</t>
    </rPh>
    <rPh sb="284" eb="285">
      <t>スス</t>
    </rPh>
    <rPh sb="294" eb="295">
      <t>ヒ</t>
    </rPh>
    <rPh sb="296" eb="297">
      <t>ツヅ</t>
    </rPh>
    <phoneticPr fontId="1"/>
  </si>
  <si>
    <t>　大崎市水道事業においては，平成26年12月にアセットマネジメントを策定し，管路や施設の耐震化，長寿命化を図るとともに，令和4年2月に財政収支を見据え経営戦略を改定し，今後の人口減少に対応した水道施設に係る更新計画や財政計画の見直しを行い，事業を進めているところである。料金改定時期については，資金の流動性に余裕が生じている状況であることから，経営戦略において現行料金を当面据え置くこととした。しかしながら，料金回収率が100％を下回る状況が続いており，将来的には現在の料金水準の維持が困難と見込まれる。今後も，管路や施設の更新状況を鑑みながら，給水原価に対する適正料金のあり方について検討していく。
　持続的に安定的な水道水の供給を図るため，施設の更新や耐震化を継続して実施し，「安全な市民生活を支える安心の水道水」を届けられるよう努めていく。</t>
    <rPh sb="60" eb="62">
      <t>レイワ</t>
    </rPh>
    <rPh sb="63" eb="64">
      <t>ネン</t>
    </rPh>
    <rPh sb="65" eb="66">
      <t>ガツ</t>
    </rPh>
    <rPh sb="80" eb="82">
      <t>カイテイ</t>
    </rPh>
    <rPh sb="120" eb="122">
      <t>ジギョウ</t>
    </rPh>
    <rPh sb="123" eb="124">
      <t>スス</t>
    </rPh>
    <rPh sb="135" eb="137">
      <t>リョウキン</t>
    </rPh>
    <rPh sb="137" eb="139">
      <t>カイテイ</t>
    </rPh>
    <rPh sb="139" eb="141">
      <t>ジキ</t>
    </rPh>
    <rPh sb="147" eb="149">
      <t>シキン</t>
    </rPh>
    <rPh sb="150" eb="153">
      <t>リュウドウセイ</t>
    </rPh>
    <rPh sb="154" eb="156">
      <t>ヨユウ</t>
    </rPh>
    <rPh sb="157" eb="158">
      <t>ショウ</t>
    </rPh>
    <rPh sb="162" eb="164">
      <t>ジョウキョウ</t>
    </rPh>
    <rPh sb="172" eb="174">
      <t>ケイエイ</t>
    </rPh>
    <rPh sb="174" eb="176">
      <t>センリャク</t>
    </rPh>
    <rPh sb="180" eb="182">
      <t>ゲンコウ</t>
    </rPh>
    <rPh sb="182" eb="184">
      <t>リョウキン</t>
    </rPh>
    <rPh sb="185" eb="187">
      <t>トウメン</t>
    </rPh>
    <rPh sb="187" eb="188">
      <t>ス</t>
    </rPh>
    <rPh sb="189" eb="190">
      <t>オ</t>
    </rPh>
    <rPh sb="204" eb="209">
      <t>リョウキン</t>
    </rPh>
    <rPh sb="215" eb="217">
      <t>シタマワ</t>
    </rPh>
    <rPh sb="218" eb="220">
      <t>ジョウキョウ</t>
    </rPh>
    <rPh sb="221" eb="222">
      <t>ツヅ</t>
    </rPh>
    <rPh sb="227" eb="230">
      <t>ショウライテキ</t>
    </rPh>
    <rPh sb="232" eb="234">
      <t>ゲンザイ</t>
    </rPh>
    <rPh sb="235" eb="237">
      <t>リョウキン</t>
    </rPh>
    <rPh sb="237" eb="239">
      <t>スイジュン</t>
    </rPh>
    <rPh sb="240" eb="243">
      <t>イジ</t>
    </rPh>
    <rPh sb="243" eb="245">
      <t>コンナン</t>
    </rPh>
    <rPh sb="246" eb="248">
      <t>ミコ</t>
    </rPh>
    <rPh sb="252" eb="254">
      <t>コンゴ</t>
    </rPh>
    <rPh sb="267" eb="268">
      <t>カンガ</t>
    </rPh>
    <rPh sb="302" eb="305">
      <t>ジゾクテキ</t>
    </rPh>
    <rPh sb="328" eb="331">
      <t>タイシンカ</t>
    </rPh>
    <rPh sb="341" eb="343">
      <t>アンゼン</t>
    </rPh>
    <rPh sb="344" eb="349">
      <t>シミ</t>
    </rPh>
    <rPh sb="349" eb="350">
      <t>ササ</t>
    </rPh>
    <rPh sb="352" eb="354">
      <t>アンシン</t>
    </rPh>
    <rPh sb="355" eb="358">
      <t>ス</t>
    </rPh>
    <rPh sb="360" eb="361">
      <t>トド</t>
    </rPh>
    <rPh sb="367" eb="368">
      <t>ツト</t>
    </rPh>
    <phoneticPr fontId="1"/>
  </si>
  <si>
    <t>【④企業債残高対給水収益比率】
　企業債残高対給水収益比率については，令和4年度数値として310.61％と全国平均より42.54％，類似団体平均値より71.84％高く，前年度比較では0.41ポイント減となっている。今後も施設更新のための借入を予定しているが，過度の負担とならないよう平準化を図るため，起債充当率を抑えることとしており，改善が見込まれる。
【⑤料金回収率】及び【⑥給水原価】
　料金回収率は，令和4年度数値として95.65％と全国平均より1.82％低く，類似団体平均値より3.20％低い数値であり，給水原価については，276.96円と全国平均より102.21円，類似団体平均値より114.35円高い数値となっている。令和4年度は大口需要家の地下水への切替え，災害における料金の減免等もあったが，人口減少等による有収水量の減少が続いているため，費用の節減に努めていく。
【⑦施設利用率】
　施設利用率については令和4年度数値として59.21％と全国平均より0.76％，類似団体平均値より2.60％低くなっている。今後予定している施設更新にあたっては，水需要に見合った施設規模への改良を計画的に進めていく。
【⑧有収率】
　有収率については，令和4年度数値として81.59％と全国平均より8.17％，類似団体平均値より7.65％低くなっており，前年度比較でも1.01ポイント減となっている。山間部等においては地形的要因のため漏水対策に苦慮しているところであるが，今後も継続的な漏水調査と計画的な老朽管更新を実施し，有収率の向上に努めていく。</t>
    <rPh sb="315" eb="317">
      <t>レイワ</t>
    </rPh>
    <rPh sb="318" eb="320">
      <t>ネ</t>
    </rPh>
    <rPh sb="321" eb="327">
      <t>オオグチジ</t>
    </rPh>
    <rPh sb="327" eb="330">
      <t>チカスイ</t>
    </rPh>
    <rPh sb="332" eb="334">
      <t>キリカエ</t>
    </rPh>
    <rPh sb="336" eb="338">
      <t>サイガイ</t>
    </rPh>
    <rPh sb="342" eb="344">
      <t>リョウキン</t>
    </rPh>
    <rPh sb="345" eb="347">
      <t>ゲンメン</t>
    </rPh>
    <rPh sb="347" eb="348">
      <t>ナド</t>
    </rPh>
    <rPh sb="354" eb="359">
      <t>ジンコウ</t>
    </rPh>
    <rPh sb="362" eb="367">
      <t>ユウシュウ</t>
    </rPh>
    <rPh sb="367" eb="369">
      <t>ゲンショウ</t>
    </rPh>
    <rPh sb="370" eb="377">
      <t>ツヅイテイル</t>
    </rPh>
    <rPh sb="411" eb="413">
      <t>レイワ</t>
    </rPh>
    <rPh sb="462" eb="464">
      <t>コンゴ</t>
    </rPh>
    <rPh sb="464" eb="466">
      <t>ヨテイ</t>
    </rPh>
    <rPh sb="470" eb="474">
      <t>シセツコウシン</t>
    </rPh>
    <rPh sb="498" eb="501">
      <t>ケイカクテキ</t>
    </rPh>
    <rPh sb="502" eb="503">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</si>
</sst>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0.12</c:v>
                </c:pt>
                <c:pt idx="2">
                  <c:v>0.2</c:v>
                </c:pt>
                <c:pt idx="3">
                  <c:v>0.56000000000000005</c:v>
                </c:pt>
                <c:pt idx="4">
                  <c:v>0.97</c:v>
                </c:pt>
              </c:numCache>
            </c:numRef>
          </c:val>
          <c:extLst>
            <c:ext xmlns:c16="http://schemas.microsoft.com/office/drawing/2014/chart" uri="{C3380CC4-5D6E-409C-BE32-E72D297353CC}">
              <c16:uniqueId val="{00000000-E650-4121-B719-1215D270A0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E650-4121-B719-1215D270A0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58.98</c:v>
                </c:pt>
                <c:pt idx="1">
                  <c:v>58.02</c:v>
                </c:pt>
                <c:pt idx="2">
                  <c:v>58.95</c:v>
                </c:pt>
                <c:pt idx="3">
                  <c:v>59.67</c:v>
                </c:pt>
                <c:pt idx="4">
                  <c:v>59.21</c:v>
                </c:pt>
              </c:numCache>
            </c:numRef>
          </c:val>
          <c:extLst>
            <c:ext xmlns:c16="http://schemas.microsoft.com/office/drawing/2014/chart" uri="{C3380CC4-5D6E-409C-BE32-E72D297353CC}">
              <c16:uniqueId val="{00000000-9867-4F99-B1E9-546AD9566A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867-4F99-B1E9-546AD9566A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84.49</c:v>
                </c:pt>
                <c:pt idx="1">
                  <c:v>84.63</c:v>
                </c:pt>
                <c:pt idx="2">
                  <c:v>83.8</c:v>
                </c:pt>
                <c:pt idx="3">
                  <c:v>82.6</c:v>
                </c:pt>
                <c:pt idx="4">
                  <c:v>81.59</c:v>
                </c:pt>
              </c:numCache>
            </c:numRef>
          </c:val>
          <c:extLst>
            <c:ext xmlns:c16="http://schemas.microsoft.com/office/drawing/2014/chart" uri="{C3380CC4-5D6E-409C-BE32-E72D297353CC}">
              <c16:uniqueId val="{00000000-CDFB-4338-AD03-F9BE840921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CDFB-4338-AD03-F9BE840921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106.4</c:v>
                </c:pt>
                <c:pt idx="1">
                  <c:v>106.57</c:v>
                </c:pt>
                <c:pt idx="2">
                  <c:v>109.55</c:v>
                </c:pt>
                <c:pt idx="3">
                  <c:v>104.76</c:v>
                </c:pt>
                <c:pt idx="4">
                  <c:v>101.49</c:v>
                </c:pt>
              </c:numCache>
            </c:numRef>
          </c:val>
          <c:extLst>
            <c:ext xmlns:c16="http://schemas.microsoft.com/office/drawing/2014/chart" uri="{C3380CC4-5D6E-409C-BE32-E72D297353CC}">
              <c16:uniqueId val="{00000000-E964-459D-A3DE-F1D3659953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E964-459D-A3DE-F1D3659953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49.7</c:v>
                </c:pt>
                <c:pt idx="1">
                  <c:v>51.06</c:v>
                </c:pt>
                <c:pt idx="2">
                  <c:v>52.24</c:v>
                </c:pt>
                <c:pt idx="3">
                  <c:v>53.32</c:v>
                </c:pt>
                <c:pt idx="4">
                  <c:v>54.21</c:v>
                </c:pt>
              </c:numCache>
            </c:numRef>
          </c:val>
          <c:extLst>
            <c:ext xmlns:c16="http://schemas.microsoft.com/office/drawing/2014/chart" uri="{C3380CC4-5D6E-409C-BE32-E72D297353CC}">
              <c16:uniqueId val="{00000000-3773-411E-A75F-5CFD86033A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773-411E-A75F-5CFD86033A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15.4</c:v>
                </c:pt>
                <c:pt idx="1">
                  <c:v>18.059999999999999</c:v>
                </c:pt>
                <c:pt idx="2">
                  <c:v>20.77</c:v>
                </c:pt>
                <c:pt idx="3">
                  <c:v>23.62</c:v>
                </c:pt>
                <c:pt idx="4">
                  <c:v>24.52</c:v>
                </c:pt>
              </c:numCache>
            </c:numRef>
          </c:val>
          <c:extLst>
            <c:ext xmlns:c16="http://schemas.microsoft.com/office/drawing/2014/chart" uri="{C3380CC4-5D6E-409C-BE32-E72D297353CC}">
              <c16:uniqueId val="{00000000-1C53-4B57-9BFD-1B86FAAAF7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1C53-4B57-9BFD-1B86FAAAF7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F6-4EA7-8A84-873B9AEBB7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86F6-4EA7-8A84-873B9AEBB7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509.88</c:v>
                </c:pt>
                <c:pt idx="1">
                  <c:v>534.4</c:v>
                </c:pt>
                <c:pt idx="2">
                  <c:v>501.97</c:v>
                </c:pt>
                <c:pt idx="3">
                  <c:v>515.13</c:v>
                </c:pt>
                <c:pt idx="4">
                  <c:v>501.56</c:v>
                </c:pt>
              </c:numCache>
            </c:numRef>
          </c:val>
          <c:extLst>
            <c:ext xmlns:c16="http://schemas.microsoft.com/office/drawing/2014/chart" uri="{C3380CC4-5D6E-409C-BE32-E72D297353CC}">
              <c16:uniqueId val="{00000000-9017-49BB-B1ED-48AAE64EF2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9017-49BB-B1ED-48AAE64EF2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313.52</c:v>
                </c:pt>
                <c:pt idx="1">
                  <c:v>313.01</c:v>
                </c:pt>
                <c:pt idx="2">
                  <c:v>318.10000000000002</c:v>
                </c:pt>
                <c:pt idx="3">
                  <c:v>311.02</c:v>
                </c:pt>
                <c:pt idx="4">
                  <c:v>310.61</c:v>
                </c:pt>
              </c:numCache>
            </c:numRef>
          </c:val>
          <c:extLst>
            <c:ext xmlns:c16="http://schemas.microsoft.com/office/drawing/2014/chart" uri="{C3380CC4-5D6E-409C-BE32-E72D297353CC}">
              <c16:uniqueId val="{00000000-75A7-425A-9065-A637B9A529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75A7-425A-9065-A637B9A529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100.04</c:v>
                </c:pt>
                <c:pt idx="1">
                  <c:v>98.95</c:v>
                </c:pt>
                <c:pt idx="2">
                  <c:v>101.37</c:v>
                </c:pt>
                <c:pt idx="3">
                  <c:v>98.97</c:v>
                </c:pt>
                <c:pt idx="4">
                  <c:v>95.65</c:v>
                </c:pt>
              </c:numCache>
            </c:numRef>
          </c:val>
          <c:extLst>
            <c:ext xmlns:c16="http://schemas.microsoft.com/office/drawing/2014/chart" uri="{C3380CC4-5D6E-409C-BE32-E72D297353CC}">
              <c16:uniqueId val="{00000000-8377-4329-BB59-F6CCBC086B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8377-4329-BB59-F6CCBC086B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261.64999999999998</c:v>
                </c:pt>
                <c:pt idx="1">
                  <c:v>266.2</c:v>
                </c:pt>
                <c:pt idx="2">
                  <c:v>254.31</c:v>
                </c:pt>
                <c:pt idx="3">
                  <c:v>266.70999999999998</c:v>
                </c:pt>
                <c:pt idx="4">
                  <c:v>276.95999999999998</c:v>
                </c:pt>
              </c:numCache>
            </c:numRef>
          </c:val>
          <c:extLst>
            <c:ext xmlns:c16="http://schemas.microsoft.com/office/drawing/2014/chart" uri="{C3380CC4-5D6E-409C-BE32-E72D297353CC}">
              <c16:uniqueId val="{00000000-C9A4-4205-8EBE-EC6558F159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C9A4-4205-8EBE-EC6558F159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7"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大崎市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2</v>
      </c>
      <c r="J7" s="34"/>
      <c r="K7" s="34"/>
      <c r="L7" s="34"/>
      <c r="M7" s="34"/>
      <c r="N7" s="34"/>
      <c r="O7" s="35"/>
      <c r="P7" s="36" t="s">
        <v>10</v>
      </c>
      <c r="Q7" s="36"/>
      <c r="R7" s="36"/>
      <c r="S7" s="36"/>
      <c r="T7" s="36"/>
      <c r="U7" s="36"/>
      <c r="V7" s="36"/>
      <c r="W7" s="36" t="s">
        <v>12</v>
      </c>
      <c r="X7" s="36"/>
      <c r="Y7" s="36"/>
      <c r="Z7" s="36"/>
      <c r="AA7" s="36"/>
      <c r="AB7" s="36"/>
      <c r="AC7" s="36"/>
      <c r="AD7" s="36" t="s">
        <v>7</v>
      </c>
      <c r="AE7" s="36"/>
      <c r="AF7" s="36"/>
      <c r="AG7" s="36"/>
      <c r="AH7" s="36"/>
      <c r="AI7" s="36"/>
      <c r="AJ7" s="36"/>
      <c r="AK7" s="2"/>
      <c r="AL7" s="36" t="s">
        <v>13</v>
      </c>
      <c r="AM7" s="36"/>
      <c r="AN7" s="36"/>
      <c r="AO7" s="36"/>
      <c r="AP7" s="36"/>
      <c r="AQ7" s="36"/>
      <c r="AR7" s="36"/>
      <c r="AS7" s="36"/>
      <c r="AT7" s="33" t="s">
        <v>6</v>
      </c>
      <c r="AU7" s="34"/>
      <c r="AV7" s="34"/>
      <c r="AW7" s="34"/>
      <c r="AX7" s="34"/>
      <c r="AY7" s="34"/>
      <c r="AZ7" s="34"/>
      <c r="BA7" s="34"/>
      <c r="BB7" s="36" t="s">
        <v>16</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125444</v>
      </c>
      <c r="AM8" s="44"/>
      <c r="AN8" s="44"/>
      <c r="AO8" s="44"/>
      <c r="AP8" s="44"/>
      <c r="AQ8" s="44"/>
      <c r="AR8" s="44"/>
      <c r="AS8" s="44"/>
      <c r="AT8" s="45">
        <f>データ!$S$6</f>
        <v>796.81</v>
      </c>
      <c r="AU8" s="46"/>
      <c r="AV8" s="46"/>
      <c r="AW8" s="46"/>
      <c r="AX8" s="46"/>
      <c r="AY8" s="46"/>
      <c r="AZ8" s="46"/>
      <c r="BA8" s="46"/>
      <c r="BB8" s="47">
        <f>データ!$T$6</f>
        <v>157.43</v>
      </c>
      <c r="BC8" s="47"/>
      <c r="BD8" s="47"/>
      <c r="BE8" s="47"/>
      <c r="BF8" s="47"/>
      <c r="BG8" s="47"/>
      <c r="BH8" s="47"/>
      <c r="BI8" s="47"/>
      <c r="BJ8" s="3"/>
      <c r="BK8" s="3"/>
      <c r="BL8" s="48" t="s">
        <v>1</v>
      </c>
      <c r="BM8" s="49"/>
      <c r="BN8" s="50" t="s">
        <v>20</v>
      </c>
      <c r="BO8" s="50"/>
      <c r="BP8" s="50"/>
      <c r="BQ8" s="50"/>
      <c r="BR8" s="50"/>
      <c r="BS8" s="50"/>
      <c r="BT8" s="50"/>
      <c r="BU8" s="50"/>
      <c r="BV8" s="50"/>
      <c r="BW8" s="50"/>
      <c r="BX8" s="50"/>
      <c r="BY8" s="51"/>
    </row>
    <row r="9" spans="1:78" ht="18.75" customHeight="1" x14ac:dyDescent="0.15">
      <c r="A9" s="2"/>
      <c r="B9" s="33" t="s">
        <v>21</v>
      </c>
      <c r="C9" s="34"/>
      <c r="D9" s="34"/>
      <c r="E9" s="34"/>
      <c r="F9" s="34"/>
      <c r="G9" s="34"/>
      <c r="H9" s="34"/>
      <c r="I9" s="33" t="s">
        <v>23</v>
      </c>
      <c r="J9" s="34"/>
      <c r="K9" s="34"/>
      <c r="L9" s="34"/>
      <c r="M9" s="34"/>
      <c r="N9" s="34"/>
      <c r="O9" s="35"/>
      <c r="P9" s="36" t="s">
        <v>24</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29</v>
      </c>
      <c r="AU9" s="34"/>
      <c r="AV9" s="34"/>
      <c r="AW9" s="34"/>
      <c r="AX9" s="34"/>
      <c r="AY9" s="34"/>
      <c r="AZ9" s="34"/>
      <c r="BA9" s="34"/>
      <c r="BB9" s="36" t="s">
        <v>15</v>
      </c>
      <c r="BC9" s="36"/>
      <c r="BD9" s="36"/>
      <c r="BE9" s="36"/>
      <c r="BF9" s="36"/>
      <c r="BG9" s="36"/>
      <c r="BH9" s="36"/>
      <c r="BI9" s="36"/>
      <c r="BJ9" s="3"/>
      <c r="BK9" s="3"/>
      <c r="BL9" s="52" t="s">
        <v>31</v>
      </c>
      <c r="BM9" s="53"/>
      <c r="BN9" s="54" t="s">
        <v>32</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63.22</v>
      </c>
      <c r="J10" s="46"/>
      <c r="K10" s="46"/>
      <c r="L10" s="46"/>
      <c r="M10" s="46"/>
      <c r="N10" s="46"/>
      <c r="O10" s="56"/>
      <c r="P10" s="47">
        <f>データ!$P$6</f>
        <v>97.72</v>
      </c>
      <c r="Q10" s="47"/>
      <c r="R10" s="47"/>
      <c r="S10" s="47"/>
      <c r="T10" s="47"/>
      <c r="U10" s="47"/>
      <c r="V10" s="47"/>
      <c r="W10" s="44">
        <f>データ!$Q$6</f>
        <v>3987</v>
      </c>
      <c r="X10" s="44"/>
      <c r="Y10" s="44"/>
      <c r="Z10" s="44"/>
      <c r="AA10" s="44"/>
      <c r="AB10" s="44"/>
      <c r="AC10" s="44"/>
      <c r="AD10" s="2"/>
      <c r="AE10" s="2"/>
      <c r="AF10" s="2"/>
      <c r="AG10" s="2"/>
      <c r="AH10" s="2"/>
      <c r="AI10" s="2"/>
      <c r="AJ10" s="2"/>
      <c r="AK10" s="2"/>
      <c r="AL10" s="44">
        <f>データ!$U$6</f>
        <v>121636</v>
      </c>
      <c r="AM10" s="44"/>
      <c r="AN10" s="44"/>
      <c r="AO10" s="44"/>
      <c r="AP10" s="44"/>
      <c r="AQ10" s="44"/>
      <c r="AR10" s="44"/>
      <c r="AS10" s="44"/>
      <c r="AT10" s="45">
        <f>データ!$V$6</f>
        <v>374.78</v>
      </c>
      <c r="AU10" s="46"/>
      <c r="AV10" s="46"/>
      <c r="AW10" s="46"/>
      <c r="AX10" s="46"/>
      <c r="AY10" s="46"/>
      <c r="AZ10" s="46"/>
      <c r="BA10" s="46"/>
      <c r="BB10" s="47">
        <f>データ!$W$6</f>
        <v>324.55</v>
      </c>
      <c r="BC10" s="47"/>
      <c r="BD10" s="47"/>
      <c r="BE10" s="47"/>
      <c r="BF10" s="47"/>
      <c r="BG10" s="47"/>
      <c r="BH10" s="47"/>
      <c r="BI10" s="47"/>
      <c r="BJ10" s="2"/>
      <c r="BK10" s="2"/>
      <c r="BL10" s="57" t="s">
        <v>34</v>
      </c>
      <c r="BM10" s="58"/>
      <c r="BN10" s="59" t="s">
        <v>17</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40</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9"/>
      <c r="BN66" s="79"/>
      <c r="BO66" s="79"/>
      <c r="BP66" s="79"/>
      <c r="BQ66" s="79"/>
      <c r="BR66" s="79"/>
      <c r="BS66" s="79"/>
      <c r="BT66" s="79"/>
      <c r="BU66" s="79"/>
      <c r="BV66" s="79"/>
      <c r="BW66" s="79"/>
      <c r="BX66" s="79"/>
      <c r="BY66" s="79"/>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9"/>
      <c r="BN67" s="79"/>
      <c r="BO67" s="79"/>
      <c r="BP67" s="79"/>
      <c r="BQ67" s="79"/>
      <c r="BR67" s="79"/>
      <c r="BS67" s="79"/>
      <c r="BT67" s="79"/>
      <c r="BU67" s="79"/>
      <c r="BV67" s="79"/>
      <c r="BW67" s="79"/>
      <c r="BX67" s="79"/>
      <c r="BY67" s="79"/>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9"/>
      <c r="BN68" s="79"/>
      <c r="BO68" s="79"/>
      <c r="BP68" s="79"/>
      <c r="BQ68" s="79"/>
      <c r="BR68" s="79"/>
      <c r="BS68" s="79"/>
      <c r="BT68" s="79"/>
      <c r="BU68" s="79"/>
      <c r="BV68" s="79"/>
      <c r="BW68" s="79"/>
      <c r="BX68" s="79"/>
      <c r="BY68" s="79"/>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9"/>
      <c r="BN69" s="79"/>
      <c r="BO69" s="79"/>
      <c r="BP69" s="79"/>
      <c r="BQ69" s="79"/>
      <c r="BR69" s="79"/>
      <c r="BS69" s="79"/>
      <c r="BT69" s="79"/>
      <c r="BU69" s="79"/>
      <c r="BV69" s="79"/>
      <c r="BW69" s="79"/>
      <c r="BX69" s="79"/>
      <c r="BY69" s="79"/>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9"/>
      <c r="BN70" s="79"/>
      <c r="BO70" s="79"/>
      <c r="BP70" s="79"/>
      <c r="BQ70" s="79"/>
      <c r="BR70" s="79"/>
      <c r="BS70" s="79"/>
      <c r="BT70" s="79"/>
      <c r="BU70" s="79"/>
      <c r="BV70" s="79"/>
      <c r="BW70" s="79"/>
      <c r="BX70" s="79"/>
      <c r="BY70" s="79"/>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9"/>
      <c r="BN71" s="79"/>
      <c r="BO71" s="79"/>
      <c r="BP71" s="79"/>
      <c r="BQ71" s="79"/>
      <c r="BR71" s="79"/>
      <c r="BS71" s="79"/>
      <c r="BT71" s="79"/>
      <c r="BU71" s="79"/>
      <c r="BV71" s="79"/>
      <c r="BW71" s="79"/>
      <c r="BX71" s="79"/>
      <c r="BY71" s="79"/>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9"/>
      <c r="BN72" s="79"/>
      <c r="BO72" s="79"/>
      <c r="BP72" s="79"/>
      <c r="BQ72" s="79"/>
      <c r="BR72" s="79"/>
      <c r="BS72" s="79"/>
      <c r="BT72" s="79"/>
      <c r="BU72" s="79"/>
      <c r="BV72" s="79"/>
      <c r="BW72" s="79"/>
      <c r="BX72" s="79"/>
      <c r="BY72" s="79"/>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9"/>
      <c r="BN73" s="79"/>
      <c r="BO73" s="79"/>
      <c r="BP73" s="79"/>
      <c r="BQ73" s="79"/>
      <c r="BR73" s="79"/>
      <c r="BS73" s="79"/>
      <c r="BT73" s="79"/>
      <c r="BU73" s="79"/>
      <c r="BV73" s="79"/>
      <c r="BW73" s="79"/>
      <c r="BX73" s="79"/>
      <c r="BY73" s="79"/>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9"/>
      <c r="BN74" s="79"/>
      <c r="BO74" s="79"/>
      <c r="BP74" s="79"/>
      <c r="BQ74" s="79"/>
      <c r="BR74" s="79"/>
      <c r="BS74" s="79"/>
      <c r="BT74" s="79"/>
      <c r="BU74" s="79"/>
      <c r="BV74" s="79"/>
      <c r="BW74" s="79"/>
      <c r="BX74" s="79"/>
      <c r="BY74" s="79"/>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9"/>
      <c r="BN75" s="79"/>
      <c r="BO75" s="79"/>
      <c r="BP75" s="79"/>
      <c r="BQ75" s="79"/>
      <c r="BR75" s="79"/>
      <c r="BS75" s="79"/>
      <c r="BT75" s="79"/>
      <c r="BU75" s="79"/>
      <c r="BV75" s="79"/>
      <c r="BW75" s="79"/>
      <c r="BX75" s="79"/>
      <c r="BY75" s="79"/>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9"/>
      <c r="BN76" s="79"/>
      <c r="BO76" s="79"/>
      <c r="BP76" s="79"/>
      <c r="BQ76" s="79"/>
      <c r="BR76" s="79"/>
      <c r="BS76" s="79"/>
      <c r="BT76" s="79"/>
      <c r="BU76" s="79"/>
      <c r="BV76" s="79"/>
      <c r="BW76" s="79"/>
      <c r="BX76" s="79"/>
      <c r="BY76" s="79"/>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9"/>
      <c r="BN77" s="79"/>
      <c r="BO77" s="79"/>
      <c r="BP77" s="79"/>
      <c r="BQ77" s="79"/>
      <c r="BR77" s="79"/>
      <c r="BS77" s="79"/>
      <c r="BT77" s="79"/>
      <c r="BU77" s="79"/>
      <c r="BV77" s="79"/>
      <c r="BW77" s="79"/>
      <c r="BX77" s="79"/>
      <c r="BY77" s="79"/>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9"/>
      <c r="BN78" s="79"/>
      <c r="BO78" s="79"/>
      <c r="BP78" s="79"/>
      <c r="BQ78" s="79"/>
      <c r="BR78" s="79"/>
      <c r="BS78" s="79"/>
      <c r="BT78" s="79"/>
      <c r="BU78" s="79"/>
      <c r="BV78" s="79"/>
      <c r="BW78" s="79"/>
      <c r="BX78" s="79"/>
      <c r="BY78" s="79"/>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9"/>
      <c r="BN79" s="79"/>
      <c r="BO79" s="79"/>
      <c r="BP79" s="79"/>
      <c r="BQ79" s="79"/>
      <c r="BR79" s="79"/>
      <c r="BS79" s="79"/>
      <c r="BT79" s="79"/>
      <c r="BU79" s="79"/>
      <c r="BV79" s="79"/>
      <c r="BW79" s="79"/>
      <c r="BX79" s="79"/>
      <c r="BY79" s="79"/>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9"/>
      <c r="BN80" s="79"/>
      <c r="BO80" s="79"/>
      <c r="BP80" s="79"/>
      <c r="BQ80" s="79"/>
      <c r="BR80" s="79"/>
      <c r="BS80" s="79"/>
      <c r="BT80" s="79"/>
      <c r="BU80" s="79"/>
      <c r="BV80" s="79"/>
      <c r="BW80" s="79"/>
      <c r="BX80" s="79"/>
      <c r="BY80" s="79"/>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9"/>
      <c r="BN81" s="79"/>
      <c r="BO81" s="79"/>
      <c r="BP81" s="79"/>
      <c r="BQ81" s="79"/>
      <c r="BR81" s="79"/>
      <c r="BS81" s="79"/>
      <c r="BT81" s="79"/>
      <c r="BU81" s="79"/>
      <c r="BV81" s="79"/>
      <c r="BW81" s="79"/>
      <c r="BX81" s="79"/>
      <c r="BY81" s="79"/>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0"/>
      <c r="BM82" s="81"/>
      <c r="BN82" s="81"/>
      <c r="BO82" s="81"/>
      <c r="BP82" s="81"/>
      <c r="BQ82" s="81"/>
      <c r="BR82" s="81"/>
      <c r="BS82" s="81"/>
      <c r="BT82" s="81"/>
      <c r="BU82" s="81"/>
      <c r="BV82" s="81"/>
      <c r="BW82" s="81"/>
      <c r="BX82" s="81"/>
      <c r="BY82" s="81"/>
      <c r="BZ82" s="82"/>
    </row>
    <row r="83" spans="1:78" x14ac:dyDescent="0.15">
      <c r="C83" s="10"/>
    </row>
    <row r="84" spans="1:78" hidden="1" x14ac:dyDescent="0.15">
      <c r="B84" s="6" t="s">
        <v>42</v>
      </c>
      <c r="C84" s="6"/>
      <c r="D84" s="6"/>
      <c r="E84" s="6" t="s">
        <v>43</v>
      </c>
      <c r="F84" s="6" t="s">
        <v>45</v>
      </c>
      <c r="G84" s="6" t="s">
        <v>47</v>
      </c>
      <c r="H84" s="6" t="s">
        <v>41</v>
      </c>
      <c r="I84" s="6" t="s">
        <v>3</v>
      </c>
      <c r="J84" s="6" t="s">
        <v>26</v>
      </c>
      <c r="K84" s="6" t="s">
        <v>48</v>
      </c>
      <c r="L84" s="6" t="s">
        <v>49</v>
      </c>
      <c r="M84" s="6" t="s">
        <v>33</v>
      </c>
      <c r="N84" s="6" t="s">
        <v>51</v>
      </c>
      <c r="O84" s="6" t="s">
        <v>53</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PUtaEJ8lgaTx6JFC8Lg302psuspBXbzlyNHvedRDRutQZ6gGSlZPL5ZS6a86RDcR6viA4a7XKmyLmk1h6vpA9A==" saltValue="9twckAmJ69BcIOQ0k9hQE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50</v>
      </c>
      <c r="C3" s="17" t="s">
        <v>57</v>
      </c>
      <c r="D3" s="17" t="s">
        <v>58</v>
      </c>
      <c r="E3" s="17" t="s">
        <v>9</v>
      </c>
      <c r="F3" s="17" t="s">
        <v>8</v>
      </c>
      <c r="G3" s="17" t="s">
        <v>25</v>
      </c>
      <c r="H3" s="85" t="s">
        <v>30</v>
      </c>
      <c r="I3" s="86"/>
      <c r="J3" s="86"/>
      <c r="K3" s="86"/>
      <c r="L3" s="86"/>
      <c r="M3" s="86"/>
      <c r="N3" s="86"/>
      <c r="O3" s="86"/>
      <c r="P3" s="86"/>
      <c r="Q3" s="86"/>
      <c r="R3" s="86"/>
      <c r="S3" s="86"/>
      <c r="T3" s="86"/>
      <c r="U3" s="86"/>
      <c r="V3" s="86"/>
      <c r="W3" s="87"/>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59</v>
      </c>
      <c r="B4" s="18"/>
      <c r="C4" s="18"/>
      <c r="D4" s="18"/>
      <c r="E4" s="18"/>
      <c r="F4" s="18"/>
      <c r="G4" s="18"/>
      <c r="H4" s="88"/>
      <c r="I4" s="89"/>
      <c r="J4" s="89"/>
      <c r="K4" s="89"/>
      <c r="L4" s="89"/>
      <c r="M4" s="89"/>
      <c r="N4" s="89"/>
      <c r="O4" s="89"/>
      <c r="P4" s="89"/>
      <c r="Q4" s="89"/>
      <c r="R4" s="89"/>
      <c r="S4" s="89"/>
      <c r="T4" s="89"/>
      <c r="U4" s="89"/>
      <c r="V4" s="89"/>
      <c r="W4" s="90"/>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60</v>
      </c>
      <c r="BF4" s="84"/>
      <c r="BG4" s="84"/>
      <c r="BH4" s="84"/>
      <c r="BI4" s="84"/>
      <c r="BJ4" s="84"/>
      <c r="BK4" s="84"/>
      <c r="BL4" s="84"/>
      <c r="BM4" s="84"/>
      <c r="BN4" s="84"/>
      <c r="BO4" s="84"/>
      <c r="BP4" s="84" t="s">
        <v>35</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61</v>
      </c>
      <c r="DT4" s="84"/>
      <c r="DU4" s="84"/>
      <c r="DV4" s="84"/>
      <c r="DW4" s="84"/>
      <c r="DX4" s="84"/>
      <c r="DY4" s="84"/>
      <c r="DZ4" s="84"/>
      <c r="EA4" s="84"/>
      <c r="EB4" s="84"/>
      <c r="EC4" s="84"/>
      <c r="ED4" s="84" t="s">
        <v>67</v>
      </c>
      <c r="EE4" s="84"/>
      <c r="EF4" s="84"/>
      <c r="EG4" s="84"/>
      <c r="EH4" s="84"/>
      <c r="EI4" s="84"/>
      <c r="EJ4" s="84"/>
      <c r="EK4" s="84"/>
      <c r="EL4" s="84"/>
      <c r="EM4" s="84"/>
      <c r="EN4" s="84"/>
    </row>
    <row r="5" spans="1:144" x14ac:dyDescent="0.15">
      <c r="A5" s="15" t="s">
        <v>28</v>
      </c>
      <c r="B5" s="19"/>
      <c r="C5" s="19"/>
      <c r="D5" s="19"/>
      <c r="E5" s="19"/>
      <c r="F5" s="19"/>
      <c r="G5" s="19"/>
      <c r="H5" s="25" t="s">
        <v>56</v>
      </c>
      <c r="I5" s="25" t="s">
        <v>68</v>
      </c>
      <c r="J5" s="25" t="s">
        <v>69</v>
      </c>
      <c r="K5" s="25" t="s">
        <v>70</v>
      </c>
      <c r="L5" s="25" t="s">
        <v>71</v>
      </c>
      <c r="M5" s="25" t="s">
        <v>7</v>
      </c>
      <c r="N5" s="25" t="s">
        <v>72</v>
      </c>
      <c r="O5" s="25" t="s">
        <v>73</v>
      </c>
      <c r="P5" s="25" t="s">
        <v>74</v>
      </c>
      <c r="Q5" s="25" t="s">
        <v>75</v>
      </c>
      <c r="R5" s="25" t="s">
        <v>76</v>
      </c>
      <c r="S5" s="25" t="s">
        <v>77</v>
      </c>
      <c r="T5" s="25" t="s">
        <v>63</v>
      </c>
      <c r="U5" s="25" t="s">
        <v>78</v>
      </c>
      <c r="V5" s="25" t="s">
        <v>79</v>
      </c>
      <c r="W5" s="25" t="s">
        <v>80</v>
      </c>
      <c r="X5" s="25" t="s">
        <v>81</v>
      </c>
      <c r="Y5" s="25" t="s">
        <v>82</v>
      </c>
      <c r="Z5" s="25" t="s">
        <v>83</v>
      </c>
      <c r="AA5" s="25" t="s">
        <v>84</v>
      </c>
      <c r="AB5" s="25" t="s">
        <v>85</v>
      </c>
      <c r="AC5" s="25" t="s">
        <v>86</v>
      </c>
      <c r="AD5" s="25" t="s">
        <v>88</v>
      </c>
      <c r="AE5" s="25" t="s">
        <v>89</v>
      </c>
      <c r="AF5" s="25" t="s">
        <v>90</v>
      </c>
      <c r="AG5" s="25" t="s">
        <v>91</v>
      </c>
      <c r="AH5" s="25" t="s">
        <v>42</v>
      </c>
      <c r="AI5" s="25" t="s">
        <v>81</v>
      </c>
      <c r="AJ5" s="25" t="s">
        <v>82</v>
      </c>
      <c r="AK5" s="25" t="s">
        <v>83</v>
      </c>
      <c r="AL5" s="25" t="s">
        <v>84</v>
      </c>
      <c r="AM5" s="25" t="s">
        <v>85</v>
      </c>
      <c r="AN5" s="25" t="s">
        <v>86</v>
      </c>
      <c r="AO5" s="25" t="s">
        <v>88</v>
      </c>
      <c r="AP5" s="25" t="s">
        <v>89</v>
      </c>
      <c r="AQ5" s="25" t="s">
        <v>90</v>
      </c>
      <c r="AR5" s="25" t="s">
        <v>91</v>
      </c>
      <c r="AS5" s="25" t="s">
        <v>87</v>
      </c>
      <c r="AT5" s="25" t="s">
        <v>81</v>
      </c>
      <c r="AU5" s="25" t="s">
        <v>82</v>
      </c>
      <c r="AV5" s="25" t="s">
        <v>83</v>
      </c>
      <c r="AW5" s="25" t="s">
        <v>84</v>
      </c>
      <c r="AX5" s="25" t="s">
        <v>85</v>
      </c>
      <c r="AY5" s="25" t="s">
        <v>86</v>
      </c>
      <c r="AZ5" s="25" t="s">
        <v>88</v>
      </c>
      <c r="BA5" s="25" t="s">
        <v>89</v>
      </c>
      <c r="BB5" s="25" t="s">
        <v>90</v>
      </c>
      <c r="BC5" s="25" t="s">
        <v>91</v>
      </c>
      <c r="BD5" s="25" t="s">
        <v>87</v>
      </c>
      <c r="BE5" s="25" t="s">
        <v>81</v>
      </c>
      <c r="BF5" s="25" t="s">
        <v>82</v>
      </c>
      <c r="BG5" s="25" t="s">
        <v>83</v>
      </c>
      <c r="BH5" s="25" t="s">
        <v>84</v>
      </c>
      <c r="BI5" s="25" t="s">
        <v>85</v>
      </c>
      <c r="BJ5" s="25" t="s">
        <v>86</v>
      </c>
      <c r="BK5" s="25" t="s">
        <v>88</v>
      </c>
      <c r="BL5" s="25" t="s">
        <v>89</v>
      </c>
      <c r="BM5" s="25" t="s">
        <v>90</v>
      </c>
      <c r="BN5" s="25" t="s">
        <v>91</v>
      </c>
      <c r="BO5" s="25" t="s">
        <v>87</v>
      </c>
      <c r="BP5" s="25" t="s">
        <v>81</v>
      </c>
      <c r="BQ5" s="25" t="s">
        <v>82</v>
      </c>
      <c r="BR5" s="25" t="s">
        <v>83</v>
      </c>
      <c r="BS5" s="25" t="s">
        <v>84</v>
      </c>
      <c r="BT5" s="25" t="s">
        <v>85</v>
      </c>
      <c r="BU5" s="25" t="s">
        <v>86</v>
      </c>
      <c r="BV5" s="25" t="s">
        <v>88</v>
      </c>
      <c r="BW5" s="25" t="s">
        <v>89</v>
      </c>
      <c r="BX5" s="25" t="s">
        <v>90</v>
      </c>
      <c r="BY5" s="25" t="s">
        <v>91</v>
      </c>
      <c r="BZ5" s="25" t="s">
        <v>87</v>
      </c>
      <c r="CA5" s="25" t="s">
        <v>81</v>
      </c>
      <c r="CB5" s="25" t="s">
        <v>82</v>
      </c>
      <c r="CC5" s="25" t="s">
        <v>83</v>
      </c>
      <c r="CD5" s="25" t="s">
        <v>84</v>
      </c>
      <c r="CE5" s="25" t="s">
        <v>85</v>
      </c>
      <c r="CF5" s="25" t="s">
        <v>86</v>
      </c>
      <c r="CG5" s="25" t="s">
        <v>88</v>
      </c>
      <c r="CH5" s="25" t="s">
        <v>89</v>
      </c>
      <c r="CI5" s="25" t="s">
        <v>90</v>
      </c>
      <c r="CJ5" s="25" t="s">
        <v>91</v>
      </c>
      <c r="CK5" s="25" t="s">
        <v>87</v>
      </c>
      <c r="CL5" s="25" t="s">
        <v>81</v>
      </c>
      <c r="CM5" s="25" t="s">
        <v>82</v>
      </c>
      <c r="CN5" s="25" t="s">
        <v>83</v>
      </c>
      <c r="CO5" s="25" t="s">
        <v>84</v>
      </c>
      <c r="CP5" s="25" t="s">
        <v>85</v>
      </c>
      <c r="CQ5" s="25" t="s">
        <v>86</v>
      </c>
      <c r="CR5" s="25" t="s">
        <v>88</v>
      </c>
      <c r="CS5" s="25" t="s">
        <v>89</v>
      </c>
      <c r="CT5" s="25" t="s">
        <v>90</v>
      </c>
      <c r="CU5" s="25" t="s">
        <v>91</v>
      </c>
      <c r="CV5" s="25" t="s">
        <v>87</v>
      </c>
      <c r="CW5" s="25" t="s">
        <v>81</v>
      </c>
      <c r="CX5" s="25" t="s">
        <v>82</v>
      </c>
      <c r="CY5" s="25" t="s">
        <v>83</v>
      </c>
      <c r="CZ5" s="25" t="s">
        <v>84</v>
      </c>
      <c r="DA5" s="25" t="s">
        <v>85</v>
      </c>
      <c r="DB5" s="25" t="s">
        <v>86</v>
      </c>
      <c r="DC5" s="25" t="s">
        <v>88</v>
      </c>
      <c r="DD5" s="25" t="s">
        <v>89</v>
      </c>
      <c r="DE5" s="25" t="s">
        <v>90</v>
      </c>
      <c r="DF5" s="25" t="s">
        <v>91</v>
      </c>
      <c r="DG5" s="25" t="s">
        <v>87</v>
      </c>
      <c r="DH5" s="25" t="s">
        <v>81</v>
      </c>
      <c r="DI5" s="25" t="s">
        <v>82</v>
      </c>
      <c r="DJ5" s="25" t="s">
        <v>83</v>
      </c>
      <c r="DK5" s="25" t="s">
        <v>84</v>
      </c>
      <c r="DL5" s="25" t="s">
        <v>85</v>
      </c>
      <c r="DM5" s="25" t="s">
        <v>86</v>
      </c>
      <c r="DN5" s="25" t="s">
        <v>88</v>
      </c>
      <c r="DO5" s="25" t="s">
        <v>89</v>
      </c>
      <c r="DP5" s="25" t="s">
        <v>90</v>
      </c>
      <c r="DQ5" s="25" t="s">
        <v>91</v>
      </c>
      <c r="DR5" s="25" t="s">
        <v>87</v>
      </c>
      <c r="DS5" s="25" t="s">
        <v>81</v>
      </c>
      <c r="DT5" s="25" t="s">
        <v>82</v>
      </c>
      <c r="DU5" s="25" t="s">
        <v>83</v>
      </c>
      <c r="DV5" s="25" t="s">
        <v>84</v>
      </c>
      <c r="DW5" s="25" t="s">
        <v>85</v>
      </c>
      <c r="DX5" s="25" t="s">
        <v>86</v>
      </c>
      <c r="DY5" s="25" t="s">
        <v>88</v>
      </c>
      <c r="DZ5" s="25" t="s">
        <v>89</v>
      </c>
      <c r="EA5" s="25" t="s">
        <v>90</v>
      </c>
      <c r="EB5" s="25" t="s">
        <v>91</v>
      </c>
      <c r="EC5" s="25" t="s">
        <v>87</v>
      </c>
      <c r="ED5" s="25" t="s">
        <v>81</v>
      </c>
      <c r="EE5" s="25" t="s">
        <v>82</v>
      </c>
      <c r="EF5" s="25" t="s">
        <v>83</v>
      </c>
      <c r="EG5" s="25" t="s">
        <v>84</v>
      </c>
      <c r="EH5" s="25" t="s">
        <v>85</v>
      </c>
      <c r="EI5" s="25" t="s">
        <v>86</v>
      </c>
      <c r="EJ5" s="25" t="s">
        <v>88</v>
      </c>
      <c r="EK5" s="25" t="s">
        <v>89</v>
      </c>
      <c r="EL5" s="25" t="s">
        <v>90</v>
      </c>
      <c r="EM5" s="25" t="s">
        <v>91</v>
      </c>
      <c r="EN5" s="25" t="s">
        <v>87</v>
      </c>
    </row>
    <row r="6" spans="1:144" s="14" customFormat="1" x14ac:dyDescent="0.15">
      <c r="A6" s="15" t="s">
        <v>92</v>
      </c>
      <c r="B6" s="20">
        <f t="shared" ref="B6:W6" si="1">B7</f>
        <v>2022</v>
      </c>
      <c r="C6" s="20">
        <f t="shared" si="1"/>
        <v>42153</v>
      </c>
      <c r="D6" s="20">
        <f t="shared" si="1"/>
        <v>46</v>
      </c>
      <c r="E6" s="20">
        <f t="shared" si="1"/>
        <v>1</v>
      </c>
      <c r="F6" s="20">
        <f t="shared" si="1"/>
        <v>0</v>
      </c>
      <c r="G6" s="20">
        <f t="shared" si="1"/>
        <v>1</v>
      </c>
      <c r="H6" s="20" t="str">
        <f t="shared" si="1"/>
        <v>宮城県　大崎市</v>
      </c>
      <c r="I6" s="20" t="str">
        <f t="shared" si="1"/>
        <v>法適用</v>
      </c>
      <c r="J6" s="20" t="str">
        <f t="shared" si="1"/>
        <v>水道事業</v>
      </c>
      <c r="K6" s="20" t="str">
        <f t="shared" si="1"/>
        <v>末端給水事業</v>
      </c>
      <c r="L6" s="20" t="str">
        <f t="shared" si="1"/>
        <v>A3</v>
      </c>
      <c r="M6" s="20" t="str">
        <f t="shared" si="1"/>
        <v>非設置</v>
      </c>
      <c r="N6" s="26" t="str">
        <f t="shared" si="1"/>
        <v>-</v>
      </c>
      <c r="O6" s="26">
        <f t="shared" si="1"/>
        <v>63.22</v>
      </c>
      <c r="P6" s="26">
        <f t="shared" si="1"/>
        <v>97.72</v>
      </c>
      <c r="Q6" s="26">
        <f t="shared" si="1"/>
        <v>3987</v>
      </c>
      <c r="R6" s="26">
        <f t="shared" si="1"/>
        <v>125444</v>
      </c>
      <c r="S6" s="26">
        <f t="shared" si="1"/>
        <v>796.81</v>
      </c>
      <c r="T6" s="26">
        <f t="shared" si="1"/>
        <v>157.43</v>
      </c>
      <c r="U6" s="26">
        <f t="shared" si="1"/>
        <v>121636</v>
      </c>
      <c r="V6" s="26">
        <f t="shared" si="1"/>
        <v>374.78</v>
      </c>
      <c r="W6" s="26">
        <f t="shared" si="1"/>
        <v>324.55</v>
      </c>
      <c r="X6" s="28">
        <f t="shared" ref="X6:AG6" si="2">IF(X7="",NA(),X7)</f>
        <v>106.4</v>
      </c>
      <c r="Y6" s="28">
        <f t="shared" si="2"/>
        <v>106.57</v>
      </c>
      <c r="Z6" s="28">
        <f t="shared" si="2"/>
        <v>109.55</v>
      </c>
      <c r="AA6" s="28">
        <f t="shared" si="2"/>
        <v>104.76</v>
      </c>
      <c r="AB6" s="28">
        <f t="shared" si="2"/>
        <v>101.49</v>
      </c>
      <c r="AC6" s="28">
        <f t="shared" si="2"/>
        <v>113.82</v>
      </c>
      <c r="AD6" s="28">
        <f t="shared" si="2"/>
        <v>112.82</v>
      </c>
      <c r="AE6" s="28">
        <f t="shared" si="2"/>
        <v>111.21</v>
      </c>
      <c r="AF6" s="28">
        <f t="shared" si="2"/>
        <v>111.89</v>
      </c>
      <c r="AG6" s="28">
        <f t="shared" si="2"/>
        <v>109.99</v>
      </c>
      <c r="AH6" s="26" t="str">
        <f>IF(AH7="","",IF(AH7="-","【-】","【"&amp;SUBSTITUTE(TEXT(AH7,"#,##0.00"),"-","△")&amp;"】"))</f>
        <v>【108.70】</v>
      </c>
      <c r="AI6" s="26">
        <f t="shared" ref="AI6:AR6" si="3">IF(AI7="",NA(),AI7)</f>
        <v>0</v>
      </c>
      <c r="AJ6" s="26">
        <f t="shared" si="3"/>
        <v>0</v>
      </c>
      <c r="AK6" s="26">
        <f t="shared" si="3"/>
        <v>0</v>
      </c>
      <c r="AL6" s="26">
        <f t="shared" si="3"/>
        <v>0</v>
      </c>
      <c r="AM6" s="26">
        <f t="shared" si="3"/>
        <v>0</v>
      </c>
      <c r="AN6" s="26">
        <f t="shared" si="3"/>
        <v>0</v>
      </c>
      <c r="AO6" s="26">
        <f t="shared" si="3"/>
        <v>0</v>
      </c>
      <c r="AP6" s="26">
        <f t="shared" si="3"/>
        <v>0</v>
      </c>
      <c r="AQ6" s="28">
        <f t="shared" si="3"/>
        <v>0.45</v>
      </c>
      <c r="AR6" s="26">
        <f t="shared" si="3"/>
        <v>0</v>
      </c>
      <c r="AS6" s="26" t="str">
        <f>IF(AS7="","",IF(AS7="-","【-】","【"&amp;SUBSTITUTE(TEXT(AS7,"#,##0.00"),"-","△")&amp;"】"))</f>
        <v>【1.34】</v>
      </c>
      <c r="AT6" s="28">
        <f t="shared" ref="AT6:BC6" si="4">IF(AT7="",NA(),AT7)</f>
        <v>509.88</v>
      </c>
      <c r="AU6" s="28">
        <f t="shared" si="4"/>
        <v>534.4</v>
      </c>
      <c r="AV6" s="28">
        <f t="shared" si="4"/>
        <v>501.97</v>
      </c>
      <c r="AW6" s="28">
        <f t="shared" si="4"/>
        <v>515.13</v>
      </c>
      <c r="AX6" s="28">
        <f t="shared" si="4"/>
        <v>501.56</v>
      </c>
      <c r="AY6" s="28">
        <f t="shared" si="4"/>
        <v>335.6</v>
      </c>
      <c r="AZ6" s="28">
        <f t="shared" si="4"/>
        <v>358.91</v>
      </c>
      <c r="BA6" s="28">
        <f t="shared" si="4"/>
        <v>360.96</v>
      </c>
      <c r="BB6" s="28">
        <f t="shared" si="4"/>
        <v>351.29</v>
      </c>
      <c r="BC6" s="28">
        <f t="shared" si="4"/>
        <v>364.24</v>
      </c>
      <c r="BD6" s="26" t="str">
        <f>IF(BD7="","",IF(BD7="-","【-】","【"&amp;SUBSTITUTE(TEXT(BD7,"#,##0.00"),"-","△")&amp;"】"))</f>
        <v>【252.29】</v>
      </c>
      <c r="BE6" s="28">
        <f t="shared" ref="BE6:BN6" si="5">IF(BE7="",NA(),BE7)</f>
        <v>313.52</v>
      </c>
      <c r="BF6" s="28">
        <f t="shared" si="5"/>
        <v>313.01</v>
      </c>
      <c r="BG6" s="28">
        <f t="shared" si="5"/>
        <v>318.10000000000002</v>
      </c>
      <c r="BH6" s="28">
        <f t="shared" si="5"/>
        <v>311.02</v>
      </c>
      <c r="BI6" s="28">
        <f t="shared" si="5"/>
        <v>310.61</v>
      </c>
      <c r="BJ6" s="28">
        <f t="shared" si="5"/>
        <v>258.26</v>
      </c>
      <c r="BK6" s="28">
        <f t="shared" si="5"/>
        <v>247.27</v>
      </c>
      <c r="BL6" s="28">
        <f t="shared" si="5"/>
        <v>239.18</v>
      </c>
      <c r="BM6" s="28">
        <f t="shared" si="5"/>
        <v>236.29</v>
      </c>
      <c r="BN6" s="28">
        <f t="shared" si="5"/>
        <v>238.77</v>
      </c>
      <c r="BO6" s="26" t="str">
        <f>IF(BO7="","",IF(BO7="-","【-】","【"&amp;SUBSTITUTE(TEXT(BO7,"#,##0.00"),"-","△")&amp;"】"))</f>
        <v>【268.07】</v>
      </c>
      <c r="BP6" s="28">
        <f t="shared" ref="BP6:BY6" si="6">IF(BP7="",NA(),BP7)</f>
        <v>100.04</v>
      </c>
      <c r="BQ6" s="28">
        <f t="shared" si="6"/>
        <v>98.95</v>
      </c>
      <c r="BR6" s="28">
        <f t="shared" si="6"/>
        <v>101.37</v>
      </c>
      <c r="BS6" s="28">
        <f t="shared" si="6"/>
        <v>98.97</v>
      </c>
      <c r="BT6" s="28">
        <f t="shared" si="6"/>
        <v>95.65</v>
      </c>
      <c r="BU6" s="28">
        <f t="shared" si="6"/>
        <v>106.07</v>
      </c>
      <c r="BV6" s="28">
        <f t="shared" si="6"/>
        <v>105.34</v>
      </c>
      <c r="BW6" s="28">
        <f t="shared" si="6"/>
        <v>101.89</v>
      </c>
      <c r="BX6" s="28">
        <f t="shared" si="6"/>
        <v>104.33</v>
      </c>
      <c r="BY6" s="28">
        <f t="shared" si="6"/>
        <v>98.85</v>
      </c>
      <c r="BZ6" s="26" t="str">
        <f>IF(BZ7="","",IF(BZ7="-","【-】","【"&amp;SUBSTITUTE(TEXT(BZ7,"#,##0.00"),"-","△")&amp;"】"))</f>
        <v>【97.47】</v>
      </c>
      <c r="CA6" s="28">
        <f t="shared" ref="CA6:CJ6" si="7">IF(CA7="",NA(),CA7)</f>
        <v>261.64999999999998</v>
      </c>
      <c r="CB6" s="28">
        <f t="shared" si="7"/>
        <v>266.2</v>
      </c>
      <c r="CC6" s="28">
        <f t="shared" si="7"/>
        <v>254.31</v>
      </c>
      <c r="CD6" s="28">
        <f t="shared" si="7"/>
        <v>266.70999999999998</v>
      </c>
      <c r="CE6" s="28">
        <f t="shared" si="7"/>
        <v>276.95999999999998</v>
      </c>
      <c r="CF6" s="28">
        <f t="shared" si="7"/>
        <v>159.22</v>
      </c>
      <c r="CG6" s="28">
        <f t="shared" si="7"/>
        <v>159.6</v>
      </c>
      <c r="CH6" s="28">
        <f t="shared" si="7"/>
        <v>156.32</v>
      </c>
      <c r="CI6" s="28">
        <f t="shared" si="7"/>
        <v>157.4</v>
      </c>
      <c r="CJ6" s="28">
        <f t="shared" si="7"/>
        <v>162.61000000000001</v>
      </c>
      <c r="CK6" s="26" t="str">
        <f>IF(CK7="","",IF(CK7="-","【-】","【"&amp;SUBSTITUTE(TEXT(CK7,"#,##0.00"),"-","△")&amp;"】"))</f>
        <v>【174.75】</v>
      </c>
      <c r="CL6" s="28">
        <f t="shared" ref="CL6:CU6" si="8">IF(CL7="",NA(),CL7)</f>
        <v>58.98</v>
      </c>
      <c r="CM6" s="28">
        <f t="shared" si="8"/>
        <v>58.02</v>
      </c>
      <c r="CN6" s="28">
        <f t="shared" si="8"/>
        <v>58.95</v>
      </c>
      <c r="CO6" s="28">
        <f t="shared" si="8"/>
        <v>59.67</v>
      </c>
      <c r="CP6" s="28">
        <f t="shared" si="8"/>
        <v>59.21</v>
      </c>
      <c r="CQ6" s="28">
        <f t="shared" si="8"/>
        <v>62.83</v>
      </c>
      <c r="CR6" s="28">
        <f t="shared" si="8"/>
        <v>62.05</v>
      </c>
      <c r="CS6" s="28">
        <f t="shared" si="8"/>
        <v>63.23</v>
      </c>
      <c r="CT6" s="28">
        <f t="shared" si="8"/>
        <v>62.59</v>
      </c>
      <c r="CU6" s="28">
        <f t="shared" si="8"/>
        <v>61.81</v>
      </c>
      <c r="CV6" s="26" t="str">
        <f>IF(CV7="","",IF(CV7="-","【-】","【"&amp;SUBSTITUTE(TEXT(CV7,"#,##0.00"),"-","△")&amp;"】"))</f>
        <v>【59.97】</v>
      </c>
      <c r="CW6" s="28">
        <f t="shared" ref="CW6:DF6" si="9">IF(CW7="",NA(),CW7)</f>
        <v>84.49</v>
      </c>
      <c r="CX6" s="28">
        <f t="shared" si="9"/>
        <v>84.63</v>
      </c>
      <c r="CY6" s="28">
        <f t="shared" si="9"/>
        <v>83.8</v>
      </c>
      <c r="CZ6" s="28">
        <f t="shared" si="9"/>
        <v>82.6</v>
      </c>
      <c r="DA6" s="28">
        <f t="shared" si="9"/>
        <v>81.59</v>
      </c>
      <c r="DB6" s="28">
        <f t="shared" si="9"/>
        <v>88.86</v>
      </c>
      <c r="DC6" s="28">
        <f t="shared" si="9"/>
        <v>89.11</v>
      </c>
      <c r="DD6" s="28">
        <f t="shared" si="9"/>
        <v>89.35</v>
      </c>
      <c r="DE6" s="28">
        <f t="shared" si="9"/>
        <v>89.7</v>
      </c>
      <c r="DF6" s="28">
        <f t="shared" si="9"/>
        <v>89.24</v>
      </c>
      <c r="DG6" s="26" t="str">
        <f>IF(DG7="","",IF(DG7="-","【-】","【"&amp;SUBSTITUTE(TEXT(DG7,"#,##0.00"),"-","△")&amp;"】"))</f>
        <v>【89.76】</v>
      </c>
      <c r="DH6" s="28">
        <f t="shared" ref="DH6:DQ6" si="10">IF(DH7="",NA(),DH7)</f>
        <v>49.7</v>
      </c>
      <c r="DI6" s="28">
        <f t="shared" si="10"/>
        <v>51.06</v>
      </c>
      <c r="DJ6" s="28">
        <f t="shared" si="10"/>
        <v>52.24</v>
      </c>
      <c r="DK6" s="28">
        <f t="shared" si="10"/>
        <v>53.32</v>
      </c>
      <c r="DL6" s="28">
        <f t="shared" si="10"/>
        <v>54.21</v>
      </c>
      <c r="DM6" s="28">
        <f t="shared" si="10"/>
        <v>47.89</v>
      </c>
      <c r="DN6" s="28">
        <f t="shared" si="10"/>
        <v>48.69</v>
      </c>
      <c r="DO6" s="28">
        <f t="shared" si="10"/>
        <v>49.62</v>
      </c>
      <c r="DP6" s="28">
        <f t="shared" si="10"/>
        <v>50.5</v>
      </c>
      <c r="DQ6" s="28">
        <f t="shared" si="10"/>
        <v>51.28</v>
      </c>
      <c r="DR6" s="26" t="str">
        <f>IF(DR7="","",IF(DR7="-","【-】","【"&amp;SUBSTITUTE(TEXT(DR7,"#,##0.00"),"-","△")&amp;"】"))</f>
        <v>【51.51】</v>
      </c>
      <c r="DS6" s="28">
        <f t="shared" ref="DS6:EB6" si="11">IF(DS7="",NA(),DS7)</f>
        <v>15.4</v>
      </c>
      <c r="DT6" s="28">
        <f t="shared" si="11"/>
        <v>18.059999999999999</v>
      </c>
      <c r="DU6" s="28">
        <f t="shared" si="11"/>
        <v>20.77</v>
      </c>
      <c r="DV6" s="28">
        <f t="shared" si="11"/>
        <v>23.62</v>
      </c>
      <c r="DW6" s="28">
        <f t="shared" si="11"/>
        <v>24.52</v>
      </c>
      <c r="DX6" s="28">
        <f t="shared" si="11"/>
        <v>16.899999999999999</v>
      </c>
      <c r="DY6" s="28">
        <f t="shared" si="11"/>
        <v>18.260000000000002</v>
      </c>
      <c r="DZ6" s="28">
        <f t="shared" si="11"/>
        <v>19.510000000000002</v>
      </c>
      <c r="EA6" s="28">
        <f t="shared" si="11"/>
        <v>21.19</v>
      </c>
      <c r="EB6" s="28">
        <f t="shared" si="11"/>
        <v>22.64</v>
      </c>
      <c r="EC6" s="26" t="str">
        <f>IF(EC7="","",IF(EC7="-","【-】","【"&amp;SUBSTITUTE(TEXT(EC7,"#,##0.00"),"-","△")&amp;"】"))</f>
        <v>【23.75】</v>
      </c>
      <c r="ED6" s="28">
        <f t="shared" ref="ED6:EM6" si="12">IF(ED7="",NA(),ED7)</f>
        <v>0.21</v>
      </c>
      <c r="EE6" s="28">
        <f t="shared" si="12"/>
        <v>0.12</v>
      </c>
      <c r="EF6" s="28">
        <f t="shared" si="12"/>
        <v>0.2</v>
      </c>
      <c r="EG6" s="28">
        <f t="shared" si="12"/>
        <v>0.56000000000000005</v>
      </c>
      <c r="EH6" s="28">
        <f t="shared" si="12"/>
        <v>0.97</v>
      </c>
      <c r="EI6" s="28">
        <f t="shared" si="12"/>
        <v>0.72</v>
      </c>
      <c r="EJ6" s="28">
        <f t="shared" si="12"/>
        <v>0.66</v>
      </c>
      <c r="EK6" s="28">
        <f t="shared" si="12"/>
        <v>0.67</v>
      </c>
      <c r="EL6" s="28">
        <f t="shared" si="12"/>
        <v>0.62</v>
      </c>
      <c r="EM6" s="28">
        <f t="shared" si="12"/>
        <v>0.6</v>
      </c>
      <c r="EN6" s="26" t="str">
        <f>IF(EN7="","",IF(EN7="-","【-】","【"&amp;SUBSTITUTE(TEXT(EN7,"#,##0.00"),"-","△")&amp;"】"))</f>
        <v>【0.67】</v>
      </c>
    </row>
    <row r="7" spans="1:144" s="14" customFormat="1" x14ac:dyDescent="0.15">
      <c r="A7" s="15"/>
      <c r="B7" s="21">
        <v>2022</v>
      </c>
      <c r="C7" s="21">
        <v>42153</v>
      </c>
      <c r="D7" s="21">
        <v>46</v>
      </c>
      <c r="E7" s="21">
        <v>1</v>
      </c>
      <c r="F7" s="21">
        <v>0</v>
      </c>
      <c r="G7" s="21">
        <v>1</v>
      </c>
      <c r="H7" s="21" t="s">
        <v>93</v>
      </c>
      <c r="I7" s="21" t="s">
        <v>94</v>
      </c>
      <c r="J7" s="21" t="s">
        <v>95</v>
      </c>
      <c r="K7" s="21" t="s">
        <v>96</v>
      </c>
      <c r="L7" s="21" t="s">
        <v>97</v>
      </c>
      <c r="M7" s="21" t="s">
        <v>14</v>
      </c>
      <c r="N7" s="27" t="s">
        <v>98</v>
      </c>
      <c r="O7" s="27">
        <v>63.22</v>
      </c>
      <c r="P7" s="27">
        <v>97.72</v>
      </c>
      <c r="Q7" s="27">
        <v>3987</v>
      </c>
      <c r="R7" s="27">
        <v>125444</v>
      </c>
      <c r="S7" s="27">
        <v>796.81</v>
      </c>
      <c r="T7" s="27">
        <v>157.43</v>
      </c>
      <c r="U7" s="27">
        <v>121636</v>
      </c>
      <c r="V7" s="27">
        <v>374.78</v>
      </c>
      <c r="W7" s="27">
        <v>324.55</v>
      </c>
      <c r="X7" s="27">
        <v>106.4</v>
      </c>
      <c r="Y7" s="27">
        <v>106.57</v>
      </c>
      <c r="Z7" s="27">
        <v>109.55</v>
      </c>
      <c r="AA7" s="27">
        <v>104.76</v>
      </c>
      <c r="AB7" s="27">
        <v>101.49</v>
      </c>
      <c r="AC7" s="27">
        <v>113.82</v>
      </c>
      <c r="AD7" s="27">
        <v>112.82</v>
      </c>
      <c r="AE7" s="27">
        <v>111.21</v>
      </c>
      <c r="AF7" s="27">
        <v>111.89</v>
      </c>
      <c r="AG7" s="27">
        <v>109.99</v>
      </c>
      <c r="AH7" s="27">
        <v>108.7</v>
      </c>
      <c r="AI7" s="27">
        <v>0</v>
      </c>
      <c r="AJ7" s="27">
        <v>0</v>
      </c>
      <c r="AK7" s="27">
        <v>0</v>
      </c>
      <c r="AL7" s="27">
        <v>0</v>
      </c>
      <c r="AM7" s="27">
        <v>0</v>
      </c>
      <c r="AN7" s="27">
        <v>0</v>
      </c>
      <c r="AO7" s="27">
        <v>0</v>
      </c>
      <c r="AP7" s="27">
        <v>0</v>
      </c>
      <c r="AQ7" s="27">
        <v>0.45</v>
      </c>
      <c r="AR7" s="27">
        <v>0</v>
      </c>
      <c r="AS7" s="27">
        <v>1.34</v>
      </c>
      <c r="AT7" s="27">
        <v>509.88</v>
      </c>
      <c r="AU7" s="27">
        <v>534.4</v>
      </c>
      <c r="AV7" s="27">
        <v>501.97</v>
      </c>
      <c r="AW7" s="27">
        <v>515.13</v>
      </c>
      <c r="AX7" s="27">
        <v>501.56</v>
      </c>
      <c r="AY7" s="27">
        <v>335.6</v>
      </c>
      <c r="AZ7" s="27">
        <v>358.91</v>
      </c>
      <c r="BA7" s="27">
        <v>360.96</v>
      </c>
      <c r="BB7" s="27">
        <v>351.29</v>
      </c>
      <c r="BC7" s="27">
        <v>364.24</v>
      </c>
      <c r="BD7" s="27">
        <v>252.29</v>
      </c>
      <c r="BE7" s="27">
        <v>313.52</v>
      </c>
      <c r="BF7" s="27">
        <v>313.01</v>
      </c>
      <c r="BG7" s="27">
        <v>318.10000000000002</v>
      </c>
      <c r="BH7" s="27">
        <v>311.02</v>
      </c>
      <c r="BI7" s="27">
        <v>310.61</v>
      </c>
      <c r="BJ7" s="27">
        <v>258.26</v>
      </c>
      <c r="BK7" s="27">
        <v>247.27</v>
      </c>
      <c r="BL7" s="27">
        <v>239.18</v>
      </c>
      <c r="BM7" s="27">
        <v>236.29</v>
      </c>
      <c r="BN7" s="27">
        <v>238.77</v>
      </c>
      <c r="BO7" s="27">
        <v>268.07</v>
      </c>
      <c r="BP7" s="27">
        <v>100.04</v>
      </c>
      <c r="BQ7" s="27">
        <v>98.95</v>
      </c>
      <c r="BR7" s="27">
        <v>101.37</v>
      </c>
      <c r="BS7" s="27">
        <v>98.97</v>
      </c>
      <c r="BT7" s="27">
        <v>95.65</v>
      </c>
      <c r="BU7" s="27">
        <v>106.07</v>
      </c>
      <c r="BV7" s="27">
        <v>105.34</v>
      </c>
      <c r="BW7" s="27">
        <v>101.89</v>
      </c>
      <c r="BX7" s="27">
        <v>104.33</v>
      </c>
      <c r="BY7" s="27">
        <v>98.85</v>
      </c>
      <c r="BZ7" s="27">
        <v>97.47</v>
      </c>
      <c r="CA7" s="27">
        <v>261.64999999999998</v>
      </c>
      <c r="CB7" s="27">
        <v>266.2</v>
      </c>
      <c r="CC7" s="27">
        <v>254.31</v>
      </c>
      <c r="CD7" s="27">
        <v>266.70999999999998</v>
      </c>
      <c r="CE7" s="27">
        <v>276.95999999999998</v>
      </c>
      <c r="CF7" s="27">
        <v>159.22</v>
      </c>
      <c r="CG7" s="27">
        <v>159.6</v>
      </c>
      <c r="CH7" s="27">
        <v>156.32</v>
      </c>
      <c r="CI7" s="27">
        <v>157.4</v>
      </c>
      <c r="CJ7" s="27">
        <v>162.61000000000001</v>
      </c>
      <c r="CK7" s="27">
        <v>174.75</v>
      </c>
      <c r="CL7" s="27">
        <v>58.98</v>
      </c>
      <c r="CM7" s="27">
        <v>58.02</v>
      </c>
      <c r="CN7" s="27">
        <v>58.95</v>
      </c>
      <c r="CO7" s="27">
        <v>59.67</v>
      </c>
      <c r="CP7" s="27">
        <v>59.21</v>
      </c>
      <c r="CQ7" s="27">
        <v>62.83</v>
      </c>
      <c r="CR7" s="27">
        <v>62.05</v>
      </c>
      <c r="CS7" s="27">
        <v>63.23</v>
      </c>
      <c r="CT7" s="27">
        <v>62.59</v>
      </c>
      <c r="CU7" s="27">
        <v>61.81</v>
      </c>
      <c r="CV7" s="27">
        <v>59.97</v>
      </c>
      <c r="CW7" s="27">
        <v>84.49</v>
      </c>
      <c r="CX7" s="27">
        <v>84.63</v>
      </c>
      <c r="CY7" s="27">
        <v>83.8</v>
      </c>
      <c r="CZ7" s="27">
        <v>82.6</v>
      </c>
      <c r="DA7" s="27">
        <v>81.59</v>
      </c>
      <c r="DB7" s="27">
        <v>88.86</v>
      </c>
      <c r="DC7" s="27">
        <v>89.11</v>
      </c>
      <c r="DD7" s="27">
        <v>89.35</v>
      </c>
      <c r="DE7" s="27">
        <v>89.7</v>
      </c>
      <c r="DF7" s="27">
        <v>89.24</v>
      </c>
      <c r="DG7" s="27">
        <v>89.76</v>
      </c>
      <c r="DH7" s="27">
        <v>49.7</v>
      </c>
      <c r="DI7" s="27">
        <v>51.06</v>
      </c>
      <c r="DJ7" s="27">
        <v>52.24</v>
      </c>
      <c r="DK7" s="27">
        <v>53.32</v>
      </c>
      <c r="DL7" s="27">
        <v>54.21</v>
      </c>
      <c r="DM7" s="27">
        <v>47.89</v>
      </c>
      <c r="DN7" s="27">
        <v>48.69</v>
      </c>
      <c r="DO7" s="27">
        <v>49.62</v>
      </c>
      <c r="DP7" s="27">
        <v>50.5</v>
      </c>
      <c r="DQ7" s="27">
        <v>51.28</v>
      </c>
      <c r="DR7" s="27">
        <v>51.51</v>
      </c>
      <c r="DS7" s="27">
        <v>15.4</v>
      </c>
      <c r="DT7" s="27">
        <v>18.059999999999999</v>
      </c>
      <c r="DU7" s="27">
        <v>20.77</v>
      </c>
      <c r="DV7" s="27">
        <v>23.62</v>
      </c>
      <c r="DW7" s="27">
        <v>24.52</v>
      </c>
      <c r="DX7" s="27">
        <v>16.899999999999999</v>
      </c>
      <c r="DY7" s="27">
        <v>18.260000000000002</v>
      </c>
      <c r="DZ7" s="27">
        <v>19.510000000000002</v>
      </c>
      <c r="EA7" s="27">
        <v>21.19</v>
      </c>
      <c r="EB7" s="27">
        <v>22.64</v>
      </c>
      <c r="EC7" s="27">
        <v>23.75</v>
      </c>
      <c r="ED7" s="27">
        <v>0.21</v>
      </c>
      <c r="EE7" s="27">
        <v>0.12</v>
      </c>
      <c r="EF7" s="27">
        <v>0.2</v>
      </c>
      <c r="EG7" s="27">
        <v>0.56000000000000005</v>
      </c>
      <c r="EH7" s="27">
        <v>0.97</v>
      </c>
      <c r="EI7" s="27">
        <v>0.72</v>
      </c>
      <c r="EJ7" s="27">
        <v>0.66</v>
      </c>
      <c r="EK7" s="27">
        <v>0.67</v>
      </c>
      <c r="EL7" s="27">
        <v>0.62</v>
      </c>
      <c r="EM7" s="27">
        <v>0.6</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2024-02-13T04:26:17Z</vt:filetime>
  </property>
</Properties>
</file>