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tB//XQ8IT+2GfJrBo68oU4sNGZJRiWqF2I2Vp1yriCQ7DGgKWTV3V1oJVZ2n3zqaKybrqQZs8pYlYFu5u1iMUA==" workbookSaltValue="NdiwyXJVe5Cy/GReemlXcQ==" workbookSpinCount="100000" lockStructure="1"/>
  <bookViews>
    <workbookView xWindow="0" yWindow="0" windowWidth="26700" windowHeight="124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<sst xmlns="http://schemas.openxmlformats.org/spreadsheetml/2006/main" count="275" uniqueCount="115">
  <si>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</si>
  <si>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</si>
  <si>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</si>
  <si>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</si>
  <si>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</si>
  <si>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</si>
  <si>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</si>
  <si>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</si>
  <si>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</si>
  <si>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</si>
  <si>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</si>
  <si>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</si>
  <si>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</si>
  <si>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</si>
  <si>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</si>
  <si>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</si>
  <si>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</si>
  <si>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</si>
  <si>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</si>
  <si>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</si>
  <si>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</si>
  <si>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</si>
  <si>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</si>
  <si>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</si>
  <si>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</si>
  <si>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</si>
  <si>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</si>
  <si>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</si>
  <si>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</si>
  <si>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</si>
  <si>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</si>
  <si>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</si>
  <si>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</si>
  <si>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</si>
  <si>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</si>
  <si>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</si>
  <si>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</si>
  <si>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</si>
  <si>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</si>
  <si>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</si>
  <si>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</si>
  <si>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</si>
  <si>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</si>
  <si>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</si>
  <si>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</si>
  <si>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</si>
  <si>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</si>
  <si>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</si>
  <si>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</si>
  <si>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</si>
  <si>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</si>
  <si>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</si>
  <si>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</si>
  <si>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</si>
  <si>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</si>
  <si>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</si>
  <si>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</si>
  <si>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</si>
  <si>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</si>
  <si>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</si>
  <si>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</si>
  <si>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</si>
  <si>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</si>
  <si>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</si>
  <si>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</si>
  <si>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</si>
  <si>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</si>
  <si>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</si>
  <si>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</si>
  <si>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</si>
  <si>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</si>
  <si>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</si>
  <si>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</si>
  <si>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</si>
  <si>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</si>
  <si>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</si>
  <si>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</si>
  <si>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</si>
  <si>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</si>
  <si>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</si>
  <si>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</si>
  <si>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</si>
  <si>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</si>
  <si>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</si>
  <si>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</si>
  <si>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</si>
  <si>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</si>
  <si>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</si>
  <si>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</si>
  <si>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</si>
  <si>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</si>
  <si>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</si>
  <si>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</si>
  <si>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</si>
  <si>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</si>
  <si>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</si>
  <si>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宮城県　大崎市</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</si>
  <si>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</si>
  <si>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</si>
  <si>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</si>
  <si>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</si>
  <si>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</si>
  <si>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</si>
  <si>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</si>
  <si>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</si>
  <si>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</si>
  <si>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</si>
  <si>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</si>
  <si>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</si>
  <si>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</si>
  <si>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</si>
  <si>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</si>
  <si>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②管渠老朽化率
③管渠改善率
　①有形固定資産減価償却率は9.88％で，類似団体と比較すると22.69ポイント低い。これは令和2年度から法適用企業に移行したためである。②管渠老朽化率，③管渠改善率とも発生していない。これは法定耐用年数に達しておらず，また管渠更新等も行われなかったことによるものだが，事業開始から間もなく40年となることから，今後は管渠や施設，設備の改善に計画的に取り組む必要がある</t>
  </si>
  <si>
    <t xml:space="preserve">　前年度に比べ，改善した指標もあるが，経常収支比率，経費回収率が低下しており，汚水処理原価も増加した。すでに概成しており，有収水量の減少や経費の増加に直面していることから，収入増加と経費抑制をあわせて取り組まなければならない。
　令和2年度から地方公営企業法を適用し，損益や資産・負債の状況が明らかになった。中長期的な安定経営のため，今後，課題の把握とその改善に努めることが重要と考えている。
</t>
  </si>
  <si>
    <r>
      <t>①経常収支比率
　単年度の収支が99.13％であり，前年度と比較し7.69ポイント減少した。</t>
    </r>
    <r>
      <rPr>
        <sz val="8.5"/>
        <color theme="1"/>
        <rFont val="ＭＳ ゴシック"/>
        <family val="3"/>
        <charset val="128"/>
      </rPr>
      <t xml:space="preserve">経常費用のうち資本費は減少しており，繰入対象額減に伴う他会計補助金の減など経常収益減少が主な要因である。今後下水道使用料収入確保と支出抑制に努める必要がある。
②累積欠損金比率　　発生していない。
③流動比率
　望ましい数値である100％以上と乖離が生じている。流動負債の大半である企業債の翌年度償還額が多額で，その財源を償還年度の一般会計繰入金に依存している状況である。流動資産増加と計画的な企業債借入により償還額を抑制していくことが必要である。
④企業債残高対事業規模比率
　一般会計負担額を除いた企業債残高が営業収益の約9倍となっている。改善のためには新規借入抑制と営業収益の増が必要である。
⑤経費回収率
　類似団体との比較では12.66ポイント高いが100％以下であり，汚水処理に要する費用を下水道使用料で賄えていない状況である。使用料の増と汚水処理費用の抑制に努める必要がある。
⑥汚水処理原価
　汚水1㎥当たりの処理単価は218.10円で，類似団体と比較すると24.51円高い。経費が高くなる原因は事業区域の面積や処理場数，不明水処理，資本費など複数あるが，経費回収率が100％以下となっていることからも，汚水処理原価が高くならないよう留意が必要である。　
⑦施設利用率，⑧水洗化率
　⑦施設利用率は類似団体と比較すると6.22ポイント低い。処理場の規模に対して処理水量が少ないため施設利用率が低くなっている。⑧の水洗化率も似団体と比べ11.45ポイント低い。水洗便所設置済人口を増やすことで水洗化率と施設利用率の向上が見込まれ，公共用水域の保全につながることから，下水道への接続勧奨に取り組む必要がある。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</si>
</sst>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8.5"/>
      <color theme="1"/>
      <name val="ＭＳ ゴシック"/>
      <family val="3"/>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C0-44D9-ACCD-6436515503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0.22</c:v>
                </c:pt>
              </c:numCache>
            </c:numRef>
          </c:val>
          <c:smooth val="0"/>
          <c:extLst>
            <c:ext xmlns:c16="http://schemas.microsoft.com/office/drawing/2014/chart" uri="{C3380CC4-5D6E-409C-BE32-E72D297353CC}">
              <c16:uniqueId val="{00000001-E7C0-44D9-ACCD-6436515503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27.1</c:v>
                </c:pt>
                <c:pt idx="3">
                  <c:v>35.5</c:v>
                </c:pt>
                <c:pt idx="4">
                  <c:v>39.08</c:v>
                </c:pt>
              </c:numCache>
            </c:numRef>
          </c:val>
          <c:extLst>
            <c:ext xmlns:c16="http://schemas.microsoft.com/office/drawing/2014/chart" uri="{C3380CC4-5D6E-409C-BE32-E72D297353CC}">
              <c16:uniqueId val="{00000000-DF7A-4FA2-B33A-209C34A7B7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45.3</c:v>
                </c:pt>
              </c:numCache>
            </c:numRef>
          </c:val>
          <c:smooth val="0"/>
          <c:extLst>
            <c:ext xmlns:c16="http://schemas.microsoft.com/office/drawing/2014/chart" uri="{C3380CC4-5D6E-409C-BE32-E72D297353CC}">
              <c16:uniqueId val="{00000001-DF7A-4FA2-B33A-209C34A7B7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75.930000000000007</c:v>
                </c:pt>
                <c:pt idx="3">
                  <c:v>76.599999999999994</c:v>
                </c:pt>
                <c:pt idx="4">
                  <c:v>76.92</c:v>
                </c:pt>
              </c:numCache>
            </c:numRef>
          </c:val>
          <c:extLst>
            <c:ext xmlns:c16="http://schemas.microsoft.com/office/drawing/2014/chart" uri="{C3380CC4-5D6E-409C-BE32-E72D297353CC}">
              <c16:uniqueId val="{00000000-56FB-41D2-BA65-E9780B9A72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88.37</c:v>
                </c:pt>
              </c:numCache>
            </c:numRef>
          </c:val>
          <c:smooth val="0"/>
          <c:extLst>
            <c:ext xmlns:c16="http://schemas.microsoft.com/office/drawing/2014/chart" uri="{C3380CC4-5D6E-409C-BE32-E72D297353CC}">
              <c16:uniqueId val="{00000001-56FB-41D2-BA65-E9780B9A72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114.84</c:v>
                </c:pt>
                <c:pt idx="3">
                  <c:v>106.82</c:v>
                </c:pt>
                <c:pt idx="4">
                  <c:v>99.13</c:v>
                </c:pt>
              </c:numCache>
            </c:numRef>
          </c:val>
          <c:extLst>
            <c:ext xmlns:c16="http://schemas.microsoft.com/office/drawing/2014/chart" uri="{C3380CC4-5D6E-409C-BE32-E72D297353CC}">
              <c16:uniqueId val="{00000000-307F-450A-A223-E991704D4E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101.98</c:v>
                </c:pt>
              </c:numCache>
            </c:numRef>
          </c:val>
          <c:smooth val="0"/>
          <c:extLst>
            <c:ext xmlns:c16="http://schemas.microsoft.com/office/drawing/2014/chart" uri="{C3380CC4-5D6E-409C-BE32-E72D297353CC}">
              <c16:uniqueId val="{00000001-307F-450A-A223-E991704D4E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3.37</c:v>
                </c:pt>
                <c:pt idx="3">
                  <c:v>6.74</c:v>
                </c:pt>
                <c:pt idx="4">
                  <c:v>9.8800000000000008</c:v>
                </c:pt>
              </c:numCache>
            </c:numRef>
          </c:val>
          <c:extLst>
            <c:ext xmlns:c16="http://schemas.microsoft.com/office/drawing/2014/chart" uri="{C3380CC4-5D6E-409C-BE32-E72D297353CC}">
              <c16:uniqueId val="{00000000-2662-4EBE-AE83-C40F807827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32.57</c:v>
                </c:pt>
              </c:numCache>
            </c:numRef>
          </c:val>
          <c:smooth val="0"/>
          <c:extLst>
            <c:ext xmlns:c16="http://schemas.microsoft.com/office/drawing/2014/chart" uri="{C3380CC4-5D6E-409C-BE32-E72D297353CC}">
              <c16:uniqueId val="{00000001-2662-4EBE-AE83-C40F807827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E5-4882-995D-0973E529BF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0.04</c:v>
                </c:pt>
              </c:numCache>
            </c:numRef>
          </c:val>
          <c:smooth val="0"/>
          <c:extLst>
            <c:ext xmlns:c16="http://schemas.microsoft.com/office/drawing/2014/chart" uri="{C3380CC4-5D6E-409C-BE32-E72D297353CC}">
              <c16:uniqueId val="{00000001-FAE5-4882-995D-0973E529BF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08-482D-92E7-A48F620CD9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52.27</c:v>
                </c:pt>
              </c:numCache>
            </c:numRef>
          </c:val>
          <c:smooth val="0"/>
          <c:extLst>
            <c:ext xmlns:c16="http://schemas.microsoft.com/office/drawing/2014/chart" uri="{C3380CC4-5D6E-409C-BE32-E72D297353CC}">
              <c16:uniqueId val="{00000001-B108-482D-92E7-A48F620CD9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36.25</c:v>
                </c:pt>
                <c:pt idx="3">
                  <c:v>52.48</c:v>
                </c:pt>
                <c:pt idx="4">
                  <c:v>55.45</c:v>
                </c:pt>
              </c:numCache>
            </c:numRef>
          </c:val>
          <c:extLst>
            <c:ext xmlns:c16="http://schemas.microsoft.com/office/drawing/2014/chart" uri="{C3380CC4-5D6E-409C-BE32-E72D297353CC}">
              <c16:uniqueId val="{00000000-41B5-40DB-9B05-923F6023CB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41.51</c:v>
                </c:pt>
              </c:numCache>
            </c:numRef>
          </c:val>
          <c:smooth val="0"/>
          <c:extLst>
            <c:ext xmlns:c16="http://schemas.microsoft.com/office/drawing/2014/chart" uri="{C3380CC4-5D6E-409C-BE32-E72D297353CC}">
              <c16:uniqueId val="{00000001-41B5-40DB-9B05-923F6023CB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1895.27</c:v>
                </c:pt>
                <c:pt idx="3">
                  <c:v>1737.32</c:v>
                </c:pt>
                <c:pt idx="4">
                  <c:v>931.16</c:v>
                </c:pt>
              </c:numCache>
            </c:numRef>
          </c:val>
          <c:extLst>
            <c:ext xmlns:c16="http://schemas.microsoft.com/office/drawing/2014/chart" uri="{C3380CC4-5D6E-409C-BE32-E72D297353CC}">
              <c16:uniqueId val="{00000000-0CF2-4465-8C18-70B5593C7B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1160.22</c:v>
                </c:pt>
              </c:numCache>
            </c:numRef>
          </c:val>
          <c:smooth val="0"/>
          <c:extLst>
            <c:ext xmlns:c16="http://schemas.microsoft.com/office/drawing/2014/chart" uri="{C3380CC4-5D6E-409C-BE32-E72D297353CC}">
              <c16:uniqueId val="{00000001-0CF2-4465-8C18-70B5593C7B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88.08</c:v>
                </c:pt>
                <c:pt idx="3">
                  <c:v>95.83</c:v>
                </c:pt>
                <c:pt idx="4">
                  <c:v>94.47</c:v>
                </c:pt>
              </c:numCache>
            </c:numRef>
          </c:val>
          <c:extLst>
            <c:ext xmlns:c16="http://schemas.microsoft.com/office/drawing/2014/chart" uri="{C3380CC4-5D6E-409C-BE32-E72D297353CC}">
              <c16:uniqueId val="{00000000-5F44-4ECA-A150-5D68B3F073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81.81</c:v>
                </c:pt>
              </c:numCache>
            </c:numRef>
          </c:val>
          <c:smooth val="0"/>
          <c:extLst>
            <c:ext xmlns:c16="http://schemas.microsoft.com/office/drawing/2014/chart" uri="{C3380CC4-5D6E-409C-BE32-E72D297353CC}">
              <c16:uniqueId val="{00000001-5F44-4ECA-A150-5D68B3F073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219.69</c:v>
                </c:pt>
                <c:pt idx="3">
                  <c:v>216.93</c:v>
                </c:pt>
                <c:pt idx="4">
                  <c:v>218.1</c:v>
                </c:pt>
              </c:numCache>
            </c:numRef>
          </c:val>
          <c:extLst>
            <c:ext xmlns:c16="http://schemas.microsoft.com/office/drawing/2014/chart" uri="{C3380CC4-5D6E-409C-BE32-E72D297353CC}">
              <c16:uniqueId val="{00000000-1928-4537-9B9F-E9557734FB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193.59</c:v>
                </c:pt>
              </c:numCache>
            </c:numRef>
          </c:val>
          <c:smooth val="0"/>
          <c:extLst>
            <c:ext xmlns:c16="http://schemas.microsoft.com/office/drawing/2014/chart" uri="{C3380CC4-5D6E-409C-BE32-E72D297353CC}">
              <c16:uniqueId val="{00000001-1928-4537-9B9F-E9557734FB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【104.54】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【65.93】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【44.25】</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【1,182.11】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【42.22】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【220.62】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【73.78】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【28.00】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55" zoomScaleNormal="55"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宮城県　大崎市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6</v>
      </c>
      <c r="C7" s="64"/>
      <c r="D7" s="64"/>
      <c r="E7" s="64"/>
      <c r="F7" s="64"/>
      <c r="G7" s="64"/>
      <c r="H7" s="64"/>
      <c r="I7" s="64" t="s">
        <v>13</v>
      </c>
      <c r="J7" s="64"/>
      <c r="K7" s="64"/>
      <c r="L7" s="64"/>
      <c r="M7" s="64"/>
      <c r="N7" s="64"/>
      <c r="O7" s="64"/>
      <c r="P7" s="64" t="s">
        <v>5</v>
      </c>
      <c r="Q7" s="64"/>
      <c r="R7" s="64"/>
      <c r="S7" s="64"/>
      <c r="T7" s="64"/>
      <c r="U7" s="64"/>
      <c r="V7" s="64"/>
      <c r="W7" s="64" t="s">
        <v>15</v>
      </c>
      <c r="X7" s="64"/>
      <c r="Y7" s="64"/>
      <c r="Z7" s="64"/>
      <c r="AA7" s="64"/>
      <c r="AB7" s="64"/>
      <c r="AC7" s="64"/>
      <c r="AD7" s="64" t="s">
        <v>4</v>
      </c>
      <c r="AE7" s="64"/>
      <c r="AF7" s="64"/>
      <c r="AG7" s="64"/>
      <c r="AH7" s="64"/>
      <c r="AI7" s="64"/>
      <c r="AJ7" s="64"/>
      <c r="AK7" s="3"/>
      <c r="AL7" s="64" t="s">
        <v>0</v>
      </c>
      <c r="AM7" s="64"/>
      <c r="AN7" s="64"/>
      <c r="AO7" s="64"/>
      <c r="AP7" s="64"/>
      <c r="AQ7" s="64"/>
      <c r="AR7" s="64"/>
      <c r="AS7" s="64"/>
      <c r="AT7" s="64" t="s">
        <v>9</v>
      </c>
      <c r="AU7" s="64"/>
      <c r="AV7" s="64"/>
      <c r="AW7" s="64"/>
      <c r="AX7" s="64"/>
      <c r="AY7" s="64"/>
      <c r="AZ7" s="64"/>
      <c r="BA7" s="64"/>
      <c r="BB7" s="64" t="s">
        <v>17</v>
      </c>
      <c r="BC7" s="64"/>
      <c r="BD7" s="64"/>
      <c r="BE7" s="64"/>
      <c r="BF7" s="64"/>
      <c r="BG7" s="64"/>
      <c r="BH7" s="64"/>
      <c r="BI7" s="64"/>
      <c r="BJ7" s="3"/>
      <c r="BK7" s="3"/>
      <c r="BL7" s="75" t="s">
        <v>18</v>
      </c>
      <c r="BM7" s="76"/>
      <c r="BN7" s="76"/>
      <c r="BO7" s="76"/>
      <c r="BP7" s="76"/>
      <c r="BQ7" s="76"/>
      <c r="BR7" s="76"/>
      <c r="BS7" s="76"/>
      <c r="BT7" s="76"/>
      <c r="BU7" s="76"/>
      <c r="BV7" s="76"/>
      <c r="BW7" s="76"/>
      <c r="BX7" s="76"/>
      <c r="BY7" s="7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D1</v>
      </c>
      <c r="X8" s="73"/>
      <c r="Y8" s="73"/>
      <c r="Z8" s="73"/>
      <c r="AA8" s="73"/>
      <c r="AB8" s="73"/>
      <c r="AC8" s="73"/>
      <c r="AD8" s="74" t="str">
        <f>データ!$M$6</f>
        <v>非設置</v>
      </c>
      <c r="AE8" s="74"/>
      <c r="AF8" s="74"/>
      <c r="AG8" s="74"/>
      <c r="AH8" s="74"/>
      <c r="AI8" s="74"/>
      <c r="AJ8" s="74"/>
      <c r="AK8" s="3"/>
      <c r="AL8" s="58">
        <f>データ!S6</f>
        <v>125444</v>
      </c>
      <c r="AM8" s="58"/>
      <c r="AN8" s="58"/>
      <c r="AO8" s="58"/>
      <c r="AP8" s="58"/>
      <c r="AQ8" s="58"/>
      <c r="AR8" s="58"/>
      <c r="AS8" s="58"/>
      <c r="AT8" s="59">
        <f>データ!T6</f>
        <v>796.81</v>
      </c>
      <c r="AU8" s="59"/>
      <c r="AV8" s="59"/>
      <c r="AW8" s="59"/>
      <c r="AX8" s="59"/>
      <c r="AY8" s="59"/>
      <c r="AZ8" s="59"/>
      <c r="BA8" s="59"/>
      <c r="BB8" s="59">
        <f>データ!U6</f>
        <v>157.43</v>
      </c>
      <c r="BC8" s="59"/>
      <c r="BD8" s="59"/>
      <c r="BE8" s="59"/>
      <c r="BF8" s="59"/>
      <c r="BG8" s="59"/>
      <c r="BH8" s="59"/>
      <c r="BI8" s="59"/>
      <c r="BJ8" s="3"/>
      <c r="BK8" s="3"/>
      <c r="BL8" s="69" t="s">
        <v>12</v>
      </c>
      <c r="BM8" s="70"/>
      <c r="BN8" s="71" t="s">
        <v>20</v>
      </c>
      <c r="BO8" s="71"/>
      <c r="BP8" s="71"/>
      <c r="BQ8" s="71"/>
      <c r="BR8" s="71"/>
      <c r="BS8" s="71"/>
      <c r="BT8" s="71"/>
      <c r="BU8" s="71"/>
      <c r="BV8" s="71"/>
      <c r="BW8" s="71"/>
      <c r="BX8" s="71"/>
      <c r="BY8" s="72"/>
    </row>
    <row r="9" spans="1:78" ht="18.75" customHeight="1" x14ac:dyDescent="0.15">
      <c r="A9" s="2"/>
      <c r="B9" s="64" t="s">
        <v>22</v>
      </c>
      <c r="C9" s="64"/>
      <c r="D9" s="64"/>
      <c r="E9" s="64"/>
      <c r="F9" s="64"/>
      <c r="G9" s="64"/>
      <c r="H9" s="64"/>
      <c r="I9" s="64" t="s">
        <v>23</v>
      </c>
      <c r="J9" s="64"/>
      <c r="K9" s="64"/>
      <c r="L9" s="64"/>
      <c r="M9" s="64"/>
      <c r="N9" s="64"/>
      <c r="O9" s="64"/>
      <c r="P9" s="64" t="s">
        <v>25</v>
      </c>
      <c r="Q9" s="64"/>
      <c r="R9" s="64"/>
      <c r="S9" s="64"/>
      <c r="T9" s="64"/>
      <c r="U9" s="64"/>
      <c r="V9" s="64"/>
      <c r="W9" s="64" t="s">
        <v>26</v>
      </c>
      <c r="X9" s="64"/>
      <c r="Y9" s="64"/>
      <c r="Z9" s="64"/>
      <c r="AA9" s="64"/>
      <c r="AB9" s="64"/>
      <c r="AC9" s="64"/>
      <c r="AD9" s="64" t="s">
        <v>21</v>
      </c>
      <c r="AE9" s="64"/>
      <c r="AF9" s="64"/>
      <c r="AG9" s="64"/>
      <c r="AH9" s="64"/>
      <c r="AI9" s="64"/>
      <c r="AJ9" s="64"/>
      <c r="AK9" s="3"/>
      <c r="AL9" s="64" t="s">
        <v>29</v>
      </c>
      <c r="AM9" s="64"/>
      <c r="AN9" s="64"/>
      <c r="AO9" s="64"/>
      <c r="AP9" s="64"/>
      <c r="AQ9" s="64"/>
      <c r="AR9" s="64"/>
      <c r="AS9" s="64"/>
      <c r="AT9" s="64" t="s">
        <v>30</v>
      </c>
      <c r="AU9" s="64"/>
      <c r="AV9" s="64"/>
      <c r="AW9" s="64"/>
      <c r="AX9" s="64"/>
      <c r="AY9" s="64"/>
      <c r="AZ9" s="64"/>
      <c r="BA9" s="64"/>
      <c r="BB9" s="64" t="s">
        <v>33</v>
      </c>
      <c r="BC9" s="64"/>
      <c r="BD9" s="64"/>
      <c r="BE9" s="64"/>
      <c r="BF9" s="64"/>
      <c r="BG9" s="64"/>
      <c r="BH9" s="64"/>
      <c r="BI9" s="64"/>
      <c r="BJ9" s="3"/>
      <c r="BK9" s="3"/>
      <c r="BL9" s="65" t="s">
        <v>34</v>
      </c>
      <c r="BM9" s="66"/>
      <c r="BN9" s="67" t="s">
        <v>36</v>
      </c>
      <c r="BO9" s="67"/>
      <c r="BP9" s="67"/>
      <c r="BQ9" s="67"/>
      <c r="BR9" s="67"/>
      <c r="BS9" s="67"/>
      <c r="BT9" s="67"/>
      <c r="BU9" s="67"/>
      <c r="BV9" s="67"/>
      <c r="BW9" s="67"/>
      <c r="BX9" s="67"/>
      <c r="BY9" s="68"/>
    </row>
    <row r="10" spans="1:78" ht="18.75" customHeight="1" x14ac:dyDescent="0.15">
      <c r="A10" s="2"/>
      <c r="B10" s="59" t="str">
        <f>データ!N6</f>
        <v>-</v>
      </c>
      <c r="C10" s="59"/>
      <c r="D10" s="59"/>
      <c r="E10" s="59"/>
      <c r="F10" s="59"/>
      <c r="G10" s="59"/>
      <c r="H10" s="59"/>
      <c r="I10" s="59">
        <f>データ!O6</f>
        <v>63.31</v>
      </c>
      <c r="J10" s="59"/>
      <c r="K10" s="59"/>
      <c r="L10" s="59"/>
      <c r="M10" s="59"/>
      <c r="N10" s="59"/>
      <c r="O10" s="59"/>
      <c r="P10" s="59">
        <f>データ!P6</f>
        <v>4.75</v>
      </c>
      <c r="Q10" s="59"/>
      <c r="R10" s="59"/>
      <c r="S10" s="59"/>
      <c r="T10" s="59"/>
      <c r="U10" s="59"/>
      <c r="V10" s="59"/>
      <c r="W10" s="59">
        <f>データ!Q6</f>
        <v>84.31</v>
      </c>
      <c r="X10" s="59"/>
      <c r="Y10" s="59"/>
      <c r="Z10" s="59"/>
      <c r="AA10" s="59"/>
      <c r="AB10" s="59"/>
      <c r="AC10" s="59"/>
      <c r="AD10" s="58">
        <f>データ!R6</f>
        <v>3740</v>
      </c>
      <c r="AE10" s="58"/>
      <c r="AF10" s="58"/>
      <c r="AG10" s="58"/>
      <c r="AH10" s="58"/>
      <c r="AI10" s="58"/>
      <c r="AJ10" s="58"/>
      <c r="AK10" s="2"/>
      <c r="AL10" s="58">
        <f>データ!V6</f>
        <v>5927</v>
      </c>
      <c r="AM10" s="58"/>
      <c r="AN10" s="58"/>
      <c r="AO10" s="58"/>
      <c r="AP10" s="58"/>
      <c r="AQ10" s="58"/>
      <c r="AR10" s="58"/>
      <c r="AS10" s="58"/>
      <c r="AT10" s="59">
        <f>データ!W6</f>
        <v>3.24</v>
      </c>
      <c r="AU10" s="59"/>
      <c r="AV10" s="59"/>
      <c r="AW10" s="59"/>
      <c r="AX10" s="59"/>
      <c r="AY10" s="59"/>
      <c r="AZ10" s="59"/>
      <c r="BA10" s="59"/>
      <c r="BB10" s="59">
        <f>データ!X6</f>
        <v>1829.32</v>
      </c>
      <c r="BC10" s="59"/>
      <c r="BD10" s="59"/>
      <c r="BE10" s="59"/>
      <c r="BF10" s="59"/>
      <c r="BG10" s="59"/>
      <c r="BH10" s="59"/>
      <c r="BI10" s="59"/>
      <c r="BJ10" s="2"/>
      <c r="BK10" s="2"/>
      <c r="BL10" s="60" t="s">
        <v>37</v>
      </c>
      <c r="BM10" s="61"/>
      <c r="BN10" s="62" t="s">
        <v>16</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15">
      <c r="A14" s="2"/>
      <c r="B14" s="33" t="s">
        <v>28</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39</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114</v>
      </c>
      <c r="BM16" s="46"/>
      <c r="BN16" s="46"/>
      <c r="BO16" s="46"/>
      <c r="BP16" s="46"/>
      <c r="BQ16" s="46"/>
      <c r="BR16" s="46"/>
      <c r="BS16" s="46"/>
      <c r="BT16" s="46"/>
      <c r="BU16" s="46"/>
      <c r="BV16" s="46"/>
      <c r="BW16" s="46"/>
      <c r="BX16" s="46"/>
      <c r="BY16" s="46"/>
      <c r="BZ16" s="4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8"/>
      <c r="BM17" s="46"/>
      <c r="BN17" s="46"/>
      <c r="BO17" s="46"/>
      <c r="BP17" s="46"/>
      <c r="BQ17" s="46"/>
      <c r="BR17" s="46"/>
      <c r="BS17" s="46"/>
      <c r="BT17" s="46"/>
      <c r="BU17" s="46"/>
      <c r="BV17" s="46"/>
      <c r="BW17" s="46"/>
      <c r="BX17" s="46"/>
      <c r="BY17" s="46"/>
      <c r="BZ17" s="4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8"/>
      <c r="BM18" s="46"/>
      <c r="BN18" s="46"/>
      <c r="BO18" s="46"/>
      <c r="BP18" s="46"/>
      <c r="BQ18" s="46"/>
      <c r="BR18" s="46"/>
      <c r="BS18" s="46"/>
      <c r="BT18" s="46"/>
      <c r="BU18" s="46"/>
      <c r="BV18" s="46"/>
      <c r="BW18" s="46"/>
      <c r="BX18" s="46"/>
      <c r="BY18" s="46"/>
      <c r="BZ18" s="4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8"/>
      <c r="BM19" s="46"/>
      <c r="BN19" s="46"/>
      <c r="BO19" s="46"/>
      <c r="BP19" s="46"/>
      <c r="BQ19" s="46"/>
      <c r="BR19" s="46"/>
      <c r="BS19" s="46"/>
      <c r="BT19" s="46"/>
      <c r="BU19" s="46"/>
      <c r="BV19" s="46"/>
      <c r="BW19" s="46"/>
      <c r="BX19" s="46"/>
      <c r="BY19" s="46"/>
      <c r="BZ19" s="4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8"/>
      <c r="BM20" s="46"/>
      <c r="BN20" s="46"/>
      <c r="BO20" s="46"/>
      <c r="BP20" s="46"/>
      <c r="BQ20" s="46"/>
      <c r="BR20" s="46"/>
      <c r="BS20" s="46"/>
      <c r="BT20" s="46"/>
      <c r="BU20" s="46"/>
      <c r="BV20" s="46"/>
      <c r="BW20" s="46"/>
      <c r="BX20" s="46"/>
      <c r="BY20" s="46"/>
      <c r="BZ20" s="4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8"/>
      <c r="BM21" s="46"/>
      <c r="BN21" s="46"/>
      <c r="BO21" s="46"/>
      <c r="BP21" s="46"/>
      <c r="BQ21" s="46"/>
      <c r="BR21" s="46"/>
      <c r="BS21" s="46"/>
      <c r="BT21" s="46"/>
      <c r="BU21" s="46"/>
      <c r="BV21" s="46"/>
      <c r="BW21" s="46"/>
      <c r="BX21" s="46"/>
      <c r="BY21" s="46"/>
      <c r="BZ21" s="4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8"/>
      <c r="BM22" s="46"/>
      <c r="BN22" s="46"/>
      <c r="BO22" s="46"/>
      <c r="BP22" s="46"/>
      <c r="BQ22" s="46"/>
      <c r="BR22" s="46"/>
      <c r="BS22" s="46"/>
      <c r="BT22" s="46"/>
      <c r="BU22" s="46"/>
      <c r="BV22" s="46"/>
      <c r="BW22" s="46"/>
      <c r="BX22" s="46"/>
      <c r="BY22" s="46"/>
      <c r="BZ22" s="4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8"/>
      <c r="BM23" s="46"/>
      <c r="BN23" s="46"/>
      <c r="BO23" s="46"/>
      <c r="BP23" s="46"/>
      <c r="BQ23" s="46"/>
      <c r="BR23" s="46"/>
      <c r="BS23" s="46"/>
      <c r="BT23" s="46"/>
      <c r="BU23" s="46"/>
      <c r="BV23" s="46"/>
      <c r="BW23" s="46"/>
      <c r="BX23" s="46"/>
      <c r="BY23" s="46"/>
      <c r="BZ23" s="4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8"/>
      <c r="BM24" s="46"/>
      <c r="BN24" s="46"/>
      <c r="BO24" s="46"/>
      <c r="BP24" s="46"/>
      <c r="BQ24" s="46"/>
      <c r="BR24" s="46"/>
      <c r="BS24" s="46"/>
      <c r="BT24" s="46"/>
      <c r="BU24" s="46"/>
      <c r="BV24" s="46"/>
      <c r="BW24" s="46"/>
      <c r="BX24" s="46"/>
      <c r="BY24" s="46"/>
      <c r="BZ24" s="4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8"/>
      <c r="BM25" s="46"/>
      <c r="BN25" s="46"/>
      <c r="BO25" s="46"/>
      <c r="BP25" s="46"/>
      <c r="BQ25" s="46"/>
      <c r="BR25" s="46"/>
      <c r="BS25" s="46"/>
      <c r="BT25" s="46"/>
      <c r="BU25" s="46"/>
      <c r="BV25" s="46"/>
      <c r="BW25" s="46"/>
      <c r="BX25" s="46"/>
      <c r="BY25" s="46"/>
      <c r="BZ25" s="4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8"/>
      <c r="BM26" s="46"/>
      <c r="BN26" s="46"/>
      <c r="BO26" s="46"/>
      <c r="BP26" s="46"/>
      <c r="BQ26" s="46"/>
      <c r="BR26" s="46"/>
      <c r="BS26" s="46"/>
      <c r="BT26" s="46"/>
      <c r="BU26" s="46"/>
      <c r="BV26" s="46"/>
      <c r="BW26" s="46"/>
      <c r="BX26" s="46"/>
      <c r="BY26" s="46"/>
      <c r="BZ26" s="4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8"/>
      <c r="BM27" s="46"/>
      <c r="BN27" s="46"/>
      <c r="BO27" s="46"/>
      <c r="BP27" s="46"/>
      <c r="BQ27" s="46"/>
      <c r="BR27" s="46"/>
      <c r="BS27" s="46"/>
      <c r="BT27" s="46"/>
      <c r="BU27" s="46"/>
      <c r="BV27" s="46"/>
      <c r="BW27" s="46"/>
      <c r="BX27" s="46"/>
      <c r="BY27" s="46"/>
      <c r="BZ27" s="4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8"/>
      <c r="BM28" s="46"/>
      <c r="BN28" s="46"/>
      <c r="BO28" s="46"/>
      <c r="BP28" s="46"/>
      <c r="BQ28" s="46"/>
      <c r="BR28" s="46"/>
      <c r="BS28" s="46"/>
      <c r="BT28" s="46"/>
      <c r="BU28" s="46"/>
      <c r="BV28" s="46"/>
      <c r="BW28" s="46"/>
      <c r="BX28" s="46"/>
      <c r="BY28" s="46"/>
      <c r="BZ28" s="4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8"/>
      <c r="BM29" s="46"/>
      <c r="BN29" s="46"/>
      <c r="BO29" s="46"/>
      <c r="BP29" s="46"/>
      <c r="BQ29" s="46"/>
      <c r="BR29" s="46"/>
      <c r="BS29" s="46"/>
      <c r="BT29" s="46"/>
      <c r="BU29" s="46"/>
      <c r="BV29" s="46"/>
      <c r="BW29" s="46"/>
      <c r="BX29" s="46"/>
      <c r="BY29" s="46"/>
      <c r="BZ29" s="4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8"/>
      <c r="BM30" s="46"/>
      <c r="BN30" s="46"/>
      <c r="BO30" s="46"/>
      <c r="BP30" s="46"/>
      <c r="BQ30" s="46"/>
      <c r="BR30" s="46"/>
      <c r="BS30" s="46"/>
      <c r="BT30" s="46"/>
      <c r="BU30" s="46"/>
      <c r="BV30" s="46"/>
      <c r="BW30" s="46"/>
      <c r="BX30" s="46"/>
      <c r="BY30" s="46"/>
      <c r="BZ30" s="4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8"/>
      <c r="BM31" s="46"/>
      <c r="BN31" s="46"/>
      <c r="BO31" s="46"/>
      <c r="BP31" s="46"/>
      <c r="BQ31" s="46"/>
      <c r="BR31" s="46"/>
      <c r="BS31" s="46"/>
      <c r="BT31" s="46"/>
      <c r="BU31" s="46"/>
      <c r="BV31" s="46"/>
      <c r="BW31" s="46"/>
      <c r="BX31" s="46"/>
      <c r="BY31" s="46"/>
      <c r="BZ31" s="4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8"/>
      <c r="BM32" s="46"/>
      <c r="BN32" s="46"/>
      <c r="BO32" s="46"/>
      <c r="BP32" s="46"/>
      <c r="BQ32" s="46"/>
      <c r="BR32" s="46"/>
      <c r="BS32" s="46"/>
      <c r="BT32" s="46"/>
      <c r="BU32" s="46"/>
      <c r="BV32" s="46"/>
      <c r="BW32" s="46"/>
      <c r="BX32" s="46"/>
      <c r="BY32" s="46"/>
      <c r="BZ32" s="4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8"/>
      <c r="BM33" s="46"/>
      <c r="BN33" s="46"/>
      <c r="BO33" s="46"/>
      <c r="BP33" s="46"/>
      <c r="BQ33" s="46"/>
      <c r="BR33" s="46"/>
      <c r="BS33" s="46"/>
      <c r="BT33" s="46"/>
      <c r="BU33" s="46"/>
      <c r="BV33" s="46"/>
      <c r="BW33" s="46"/>
      <c r="BX33" s="46"/>
      <c r="BY33" s="46"/>
      <c r="BZ33" s="4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8"/>
      <c r="BM34" s="46"/>
      <c r="BN34" s="46"/>
      <c r="BO34" s="46"/>
      <c r="BP34" s="46"/>
      <c r="BQ34" s="46"/>
      <c r="BR34" s="46"/>
      <c r="BS34" s="46"/>
      <c r="BT34" s="46"/>
      <c r="BU34" s="46"/>
      <c r="BV34" s="46"/>
      <c r="BW34" s="46"/>
      <c r="BX34" s="46"/>
      <c r="BY34" s="46"/>
      <c r="BZ34" s="4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8"/>
      <c r="BM35" s="46"/>
      <c r="BN35" s="46"/>
      <c r="BO35" s="46"/>
      <c r="BP35" s="46"/>
      <c r="BQ35" s="46"/>
      <c r="BR35" s="46"/>
      <c r="BS35" s="46"/>
      <c r="BT35" s="46"/>
      <c r="BU35" s="46"/>
      <c r="BV35" s="46"/>
      <c r="BW35" s="46"/>
      <c r="BX35" s="46"/>
      <c r="BY35" s="46"/>
      <c r="BZ35" s="4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8"/>
      <c r="BM36" s="46"/>
      <c r="BN36" s="46"/>
      <c r="BO36" s="46"/>
      <c r="BP36" s="46"/>
      <c r="BQ36" s="46"/>
      <c r="BR36" s="46"/>
      <c r="BS36" s="46"/>
      <c r="BT36" s="46"/>
      <c r="BU36" s="46"/>
      <c r="BV36" s="46"/>
      <c r="BW36" s="46"/>
      <c r="BX36" s="46"/>
      <c r="BY36" s="46"/>
      <c r="BZ36" s="4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8"/>
      <c r="BM37" s="46"/>
      <c r="BN37" s="46"/>
      <c r="BO37" s="46"/>
      <c r="BP37" s="46"/>
      <c r="BQ37" s="46"/>
      <c r="BR37" s="46"/>
      <c r="BS37" s="46"/>
      <c r="BT37" s="46"/>
      <c r="BU37" s="46"/>
      <c r="BV37" s="46"/>
      <c r="BW37" s="46"/>
      <c r="BX37" s="46"/>
      <c r="BY37" s="46"/>
      <c r="BZ37" s="4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8"/>
      <c r="BM38" s="46"/>
      <c r="BN38" s="46"/>
      <c r="BO38" s="46"/>
      <c r="BP38" s="46"/>
      <c r="BQ38" s="46"/>
      <c r="BR38" s="46"/>
      <c r="BS38" s="46"/>
      <c r="BT38" s="46"/>
      <c r="BU38" s="46"/>
      <c r="BV38" s="46"/>
      <c r="BW38" s="46"/>
      <c r="BX38" s="46"/>
      <c r="BY38" s="46"/>
      <c r="BZ38" s="4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8"/>
      <c r="BM39" s="46"/>
      <c r="BN39" s="46"/>
      <c r="BO39" s="46"/>
      <c r="BP39" s="46"/>
      <c r="BQ39" s="46"/>
      <c r="BR39" s="46"/>
      <c r="BS39" s="46"/>
      <c r="BT39" s="46"/>
      <c r="BU39" s="46"/>
      <c r="BV39" s="46"/>
      <c r="BW39" s="46"/>
      <c r="BX39" s="46"/>
      <c r="BY39" s="46"/>
      <c r="BZ39" s="4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8"/>
      <c r="BM40" s="46"/>
      <c r="BN40" s="46"/>
      <c r="BO40" s="46"/>
      <c r="BP40" s="46"/>
      <c r="BQ40" s="46"/>
      <c r="BR40" s="46"/>
      <c r="BS40" s="46"/>
      <c r="BT40" s="46"/>
      <c r="BU40" s="46"/>
      <c r="BV40" s="46"/>
      <c r="BW40" s="46"/>
      <c r="BX40" s="46"/>
      <c r="BY40" s="46"/>
      <c r="BZ40" s="4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8"/>
      <c r="BM41" s="46"/>
      <c r="BN41" s="46"/>
      <c r="BO41" s="46"/>
      <c r="BP41" s="46"/>
      <c r="BQ41" s="46"/>
      <c r="BR41" s="46"/>
      <c r="BS41" s="46"/>
      <c r="BT41" s="46"/>
      <c r="BU41" s="46"/>
      <c r="BV41" s="46"/>
      <c r="BW41" s="46"/>
      <c r="BX41" s="46"/>
      <c r="BY41" s="46"/>
      <c r="BZ41" s="4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8"/>
      <c r="BM42" s="46"/>
      <c r="BN42" s="46"/>
      <c r="BO42" s="46"/>
      <c r="BP42" s="46"/>
      <c r="BQ42" s="46"/>
      <c r="BR42" s="46"/>
      <c r="BS42" s="46"/>
      <c r="BT42" s="46"/>
      <c r="BU42" s="46"/>
      <c r="BV42" s="46"/>
      <c r="BW42" s="46"/>
      <c r="BX42" s="46"/>
      <c r="BY42" s="46"/>
      <c r="BZ42" s="4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8"/>
      <c r="BM43" s="46"/>
      <c r="BN43" s="46"/>
      <c r="BO43" s="46"/>
      <c r="BP43" s="46"/>
      <c r="BQ43" s="46"/>
      <c r="BR43" s="46"/>
      <c r="BS43" s="46"/>
      <c r="BT43" s="46"/>
      <c r="BU43" s="46"/>
      <c r="BV43" s="46"/>
      <c r="BW43" s="46"/>
      <c r="BX43" s="46"/>
      <c r="BY43" s="46"/>
      <c r="BZ43" s="4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41</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2" t="s">
        <v>112</v>
      </c>
      <c r="BM47" s="53"/>
      <c r="BN47" s="53"/>
      <c r="BO47" s="53"/>
      <c r="BP47" s="53"/>
      <c r="BQ47" s="53"/>
      <c r="BR47" s="53"/>
      <c r="BS47" s="53"/>
      <c r="BT47" s="53"/>
      <c r="BU47" s="53"/>
      <c r="BV47" s="53"/>
      <c r="BW47" s="53"/>
      <c r="BX47" s="53"/>
      <c r="BY47" s="53"/>
      <c r="BZ47" s="5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2"/>
      <c r="BM48" s="53"/>
      <c r="BN48" s="53"/>
      <c r="BO48" s="53"/>
      <c r="BP48" s="53"/>
      <c r="BQ48" s="53"/>
      <c r="BR48" s="53"/>
      <c r="BS48" s="53"/>
      <c r="BT48" s="53"/>
      <c r="BU48" s="53"/>
      <c r="BV48" s="53"/>
      <c r="BW48" s="53"/>
      <c r="BX48" s="53"/>
      <c r="BY48" s="53"/>
      <c r="BZ48" s="5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2"/>
      <c r="BM49" s="53"/>
      <c r="BN49" s="53"/>
      <c r="BO49" s="53"/>
      <c r="BP49" s="53"/>
      <c r="BQ49" s="53"/>
      <c r="BR49" s="53"/>
      <c r="BS49" s="53"/>
      <c r="BT49" s="53"/>
      <c r="BU49" s="53"/>
      <c r="BV49" s="53"/>
      <c r="BW49" s="53"/>
      <c r="BX49" s="53"/>
      <c r="BY49" s="53"/>
      <c r="BZ49" s="5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2"/>
      <c r="BM50" s="53"/>
      <c r="BN50" s="53"/>
      <c r="BO50" s="53"/>
      <c r="BP50" s="53"/>
      <c r="BQ50" s="53"/>
      <c r="BR50" s="53"/>
      <c r="BS50" s="53"/>
      <c r="BT50" s="53"/>
      <c r="BU50" s="53"/>
      <c r="BV50" s="53"/>
      <c r="BW50" s="53"/>
      <c r="BX50" s="53"/>
      <c r="BY50" s="53"/>
      <c r="BZ50" s="5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2"/>
      <c r="BM51" s="53"/>
      <c r="BN51" s="53"/>
      <c r="BO51" s="53"/>
      <c r="BP51" s="53"/>
      <c r="BQ51" s="53"/>
      <c r="BR51" s="53"/>
      <c r="BS51" s="53"/>
      <c r="BT51" s="53"/>
      <c r="BU51" s="53"/>
      <c r="BV51" s="53"/>
      <c r="BW51" s="53"/>
      <c r="BX51" s="53"/>
      <c r="BY51" s="53"/>
      <c r="BZ51" s="5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2"/>
      <c r="BM52" s="53"/>
      <c r="BN52" s="53"/>
      <c r="BO52" s="53"/>
      <c r="BP52" s="53"/>
      <c r="BQ52" s="53"/>
      <c r="BR52" s="53"/>
      <c r="BS52" s="53"/>
      <c r="BT52" s="53"/>
      <c r="BU52" s="53"/>
      <c r="BV52" s="53"/>
      <c r="BW52" s="53"/>
      <c r="BX52" s="53"/>
      <c r="BY52" s="53"/>
      <c r="BZ52" s="5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2"/>
      <c r="BM53" s="53"/>
      <c r="BN53" s="53"/>
      <c r="BO53" s="53"/>
      <c r="BP53" s="53"/>
      <c r="BQ53" s="53"/>
      <c r="BR53" s="53"/>
      <c r="BS53" s="53"/>
      <c r="BT53" s="53"/>
      <c r="BU53" s="53"/>
      <c r="BV53" s="53"/>
      <c r="BW53" s="53"/>
      <c r="BX53" s="53"/>
      <c r="BY53" s="53"/>
      <c r="BZ53" s="5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2"/>
      <c r="BM54" s="53"/>
      <c r="BN54" s="53"/>
      <c r="BO54" s="53"/>
      <c r="BP54" s="53"/>
      <c r="BQ54" s="53"/>
      <c r="BR54" s="53"/>
      <c r="BS54" s="53"/>
      <c r="BT54" s="53"/>
      <c r="BU54" s="53"/>
      <c r="BV54" s="53"/>
      <c r="BW54" s="53"/>
      <c r="BX54" s="53"/>
      <c r="BY54" s="53"/>
      <c r="BZ54" s="5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2"/>
      <c r="BM55" s="53"/>
      <c r="BN55" s="53"/>
      <c r="BO55" s="53"/>
      <c r="BP55" s="53"/>
      <c r="BQ55" s="53"/>
      <c r="BR55" s="53"/>
      <c r="BS55" s="53"/>
      <c r="BT55" s="53"/>
      <c r="BU55" s="53"/>
      <c r="BV55" s="53"/>
      <c r="BW55" s="53"/>
      <c r="BX55" s="53"/>
      <c r="BY55" s="53"/>
      <c r="BZ55" s="5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2"/>
      <c r="BM56" s="53"/>
      <c r="BN56" s="53"/>
      <c r="BO56" s="53"/>
      <c r="BP56" s="53"/>
      <c r="BQ56" s="53"/>
      <c r="BR56" s="53"/>
      <c r="BS56" s="53"/>
      <c r="BT56" s="53"/>
      <c r="BU56" s="53"/>
      <c r="BV56" s="53"/>
      <c r="BW56" s="53"/>
      <c r="BX56" s="53"/>
      <c r="BY56" s="53"/>
      <c r="BZ56" s="5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2"/>
      <c r="BM57" s="53"/>
      <c r="BN57" s="53"/>
      <c r="BO57" s="53"/>
      <c r="BP57" s="53"/>
      <c r="BQ57" s="53"/>
      <c r="BR57" s="53"/>
      <c r="BS57" s="53"/>
      <c r="BT57" s="53"/>
      <c r="BU57" s="53"/>
      <c r="BV57" s="53"/>
      <c r="BW57" s="53"/>
      <c r="BX57" s="53"/>
      <c r="BY57" s="53"/>
      <c r="BZ57" s="5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2"/>
      <c r="BM58" s="53"/>
      <c r="BN58" s="53"/>
      <c r="BO58" s="53"/>
      <c r="BP58" s="53"/>
      <c r="BQ58" s="53"/>
      <c r="BR58" s="53"/>
      <c r="BS58" s="53"/>
      <c r="BT58" s="53"/>
      <c r="BU58" s="53"/>
      <c r="BV58" s="53"/>
      <c r="BW58" s="53"/>
      <c r="BX58" s="53"/>
      <c r="BY58" s="53"/>
      <c r="BZ58" s="5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2"/>
      <c r="BM59" s="53"/>
      <c r="BN59" s="53"/>
      <c r="BO59" s="53"/>
      <c r="BP59" s="53"/>
      <c r="BQ59" s="53"/>
      <c r="BR59" s="53"/>
      <c r="BS59" s="53"/>
      <c r="BT59" s="53"/>
      <c r="BU59" s="53"/>
      <c r="BV59" s="53"/>
      <c r="BW59" s="53"/>
      <c r="BX59" s="53"/>
      <c r="BY59" s="53"/>
      <c r="BZ59" s="54"/>
    </row>
    <row r="60" spans="1:78" ht="13.5" customHeight="1" x14ac:dyDescent="0.15">
      <c r="A60" s="2"/>
      <c r="B60" s="36" t="s">
        <v>10</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52"/>
      <c r="BM60" s="53"/>
      <c r="BN60" s="53"/>
      <c r="BO60" s="53"/>
      <c r="BP60" s="53"/>
      <c r="BQ60" s="53"/>
      <c r="BR60" s="53"/>
      <c r="BS60" s="53"/>
      <c r="BT60" s="53"/>
      <c r="BU60" s="53"/>
      <c r="BV60" s="53"/>
      <c r="BW60" s="53"/>
      <c r="BX60" s="53"/>
      <c r="BY60" s="53"/>
      <c r="BZ60" s="54"/>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52"/>
      <c r="BM61" s="53"/>
      <c r="BN61" s="53"/>
      <c r="BO61" s="53"/>
      <c r="BP61" s="53"/>
      <c r="BQ61" s="53"/>
      <c r="BR61" s="53"/>
      <c r="BS61" s="53"/>
      <c r="BT61" s="53"/>
      <c r="BU61" s="53"/>
      <c r="BV61" s="53"/>
      <c r="BW61" s="53"/>
      <c r="BX61" s="53"/>
      <c r="BY61" s="53"/>
      <c r="BZ61" s="5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2"/>
      <c r="BM62" s="53"/>
      <c r="BN62" s="53"/>
      <c r="BO62" s="53"/>
      <c r="BP62" s="53"/>
      <c r="BQ62" s="53"/>
      <c r="BR62" s="53"/>
      <c r="BS62" s="53"/>
      <c r="BT62" s="53"/>
      <c r="BU62" s="53"/>
      <c r="BV62" s="53"/>
      <c r="BW62" s="53"/>
      <c r="BX62" s="53"/>
      <c r="BY62" s="53"/>
      <c r="BZ62" s="5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5"/>
      <c r="BM63" s="56"/>
      <c r="BN63" s="56"/>
      <c r="BO63" s="56"/>
      <c r="BP63" s="56"/>
      <c r="BQ63" s="56"/>
      <c r="BR63" s="56"/>
      <c r="BS63" s="56"/>
      <c r="BT63" s="56"/>
      <c r="BU63" s="56"/>
      <c r="BV63" s="56"/>
      <c r="BW63" s="56"/>
      <c r="BX63" s="56"/>
      <c r="BY63" s="56"/>
      <c r="BZ63" s="5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7</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52" t="s">
        <v>113</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2"/>
      <c r="BM80" s="53"/>
      <c r="BN80" s="53"/>
      <c r="BO80" s="53"/>
      <c r="BP80" s="53"/>
      <c r="BQ80" s="53"/>
      <c r="BR80" s="53"/>
      <c r="BS80" s="53"/>
      <c r="BT80" s="53"/>
      <c r="BU80" s="53"/>
      <c r="BV80" s="53"/>
      <c r="BW80" s="53"/>
      <c r="BX80" s="53"/>
      <c r="BY80" s="53"/>
      <c r="BZ80" s="5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2"/>
      <c r="BM81" s="53"/>
      <c r="BN81" s="53"/>
      <c r="BO81" s="53"/>
      <c r="BP81" s="53"/>
      <c r="BQ81" s="53"/>
      <c r="BR81" s="53"/>
      <c r="BS81" s="53"/>
      <c r="BT81" s="53"/>
      <c r="BU81" s="53"/>
      <c r="BV81" s="53"/>
      <c r="BW81" s="53"/>
      <c r="BX81" s="53"/>
      <c r="BY81" s="53"/>
      <c r="BZ81" s="5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5"/>
      <c r="BM82" s="56"/>
      <c r="BN82" s="56"/>
      <c r="BO82" s="56"/>
      <c r="BP82" s="56"/>
      <c r="BQ82" s="56"/>
      <c r="BR82" s="56"/>
      <c r="BS82" s="56"/>
      <c r="BT82" s="56"/>
      <c r="BU82" s="56"/>
      <c r="BV82" s="56"/>
      <c r="BW82" s="56"/>
      <c r="BX82" s="56"/>
      <c r="BY82" s="56"/>
      <c r="BZ82" s="57"/>
    </row>
    <row r="83" spans="1:78" x14ac:dyDescent="0.15">
      <c r="C83" s="29" t="s">
        <v>42</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hidden="1" x14ac:dyDescent="0.15">
      <c r="B84" s="6" t="s">
        <v>43</v>
      </c>
      <c r="C84" s="6"/>
      <c r="D84" s="6"/>
      <c r="E84" s="6" t="s">
        <v>45</v>
      </c>
      <c r="F84" s="6" t="s">
        <v>46</v>
      </c>
      <c r="G84" s="6" t="s">
        <v>47</v>
      </c>
      <c r="H84" s="6" t="s">
        <v>40</v>
      </c>
      <c r="I84" s="6" t="s">
        <v>8</v>
      </c>
      <c r="J84" s="6" t="s">
        <v>48</v>
      </c>
      <c r="K84" s="6" t="s">
        <v>49</v>
      </c>
      <c r="L84" s="6" t="s">
        <v>32</v>
      </c>
      <c r="M84" s="6" t="s">
        <v>35</v>
      </c>
      <c r="N84" s="6" t="s">
        <v>51</v>
      </c>
      <c r="O84" s="6" t="s">
        <v>53</v>
      </c>
    </row>
    <row r="85" spans="1:78" hidden="1" x14ac:dyDescent="0.15">
      <c r="B85" s="6"/>
      <c r="C85" s="6"/>
      <c r="D85" s="6"/>
      <c r="E85" s="6" t="str">
        <f>データ!AI6</f>
        <v>【104.54】</v>
      </c>
      <c r="F85" s="6" t="str">
        <f>データ!AT6</f>
        <v>【65.93】</v>
      </c>
      <c r="G85" s="6" t="str">
        <f>データ!BE6</f>
        <v>【44.25】</v>
      </c>
      <c r="H85" s="6" t="str">
        <f>データ!BP6</f>
        <v>【1,182.11】</v>
      </c>
      <c r="I85" s="6" t="str">
        <f>データ!CA6</f>
        <v>【73.78】</v>
      </c>
      <c r="J85" s="6" t="str">
        <f>データ!CL6</f>
        <v>【220.62】</v>
      </c>
      <c r="K85" s="6" t="str">
        <f>データ!CW6</f>
        <v>【42.22】</v>
      </c>
      <c r="L85" s="6" t="str">
        <f>データ!DH6</f>
        <v>【85.67】</v>
      </c>
      <c r="M85" s="6" t="str">
        <f>データ!DS6</f>
        <v>【28.00】</v>
      </c>
      <c r="N85" s="6" t="str">
        <f>データ!ED6</f>
        <v>【0.03】</v>
      </c>
      <c r="O85" s="6" t="str">
        <f>データ!EO6</f>
        <v>【0.13】</v>
      </c>
    </row>
  </sheetData>
  <sheetProtection algorithmName="SHA-512" hashValue="zIHuqDCt+AEh3SG+OW4i/skrd5M5i9wrn/837CwdmCXAvk97/xGNik/W3qpnGo7Z6o5PWCx6Mu2dlSluFO5LTA==" saltValue="0rC4eUl+Fm2bzIY3v8bYW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19</v>
      </c>
      <c r="B3" s="16" t="s">
        <v>31</v>
      </c>
      <c r="C3" s="16" t="s">
        <v>57</v>
      </c>
      <c r="D3" s="16" t="s">
        <v>58</v>
      </c>
      <c r="E3" s="16" t="s">
        <v>3</v>
      </c>
      <c r="F3" s="16" t="s">
        <v>2</v>
      </c>
      <c r="G3" s="16" t="s">
        <v>24</v>
      </c>
      <c r="H3" s="79" t="s">
        <v>59</v>
      </c>
      <c r="I3" s="80"/>
      <c r="J3" s="80"/>
      <c r="K3" s="80"/>
      <c r="L3" s="80"/>
      <c r="M3" s="80"/>
      <c r="N3" s="80"/>
      <c r="O3" s="80"/>
      <c r="P3" s="80"/>
      <c r="Q3" s="80"/>
      <c r="R3" s="80"/>
      <c r="S3" s="80"/>
      <c r="T3" s="80"/>
      <c r="U3" s="80"/>
      <c r="V3" s="80"/>
      <c r="W3" s="80"/>
      <c r="X3" s="81"/>
      <c r="Y3" s="85" t="s">
        <v>52</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10</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8" x14ac:dyDescent="0.15">
      <c r="A4" s="14" t="s">
        <v>60</v>
      </c>
      <c r="B4" s="17"/>
      <c r="C4" s="17"/>
      <c r="D4" s="17"/>
      <c r="E4" s="17"/>
      <c r="F4" s="17"/>
      <c r="G4" s="17"/>
      <c r="H4" s="82"/>
      <c r="I4" s="83"/>
      <c r="J4" s="83"/>
      <c r="K4" s="83"/>
      <c r="L4" s="83"/>
      <c r="M4" s="83"/>
      <c r="N4" s="83"/>
      <c r="O4" s="83"/>
      <c r="P4" s="83"/>
      <c r="Q4" s="83"/>
      <c r="R4" s="83"/>
      <c r="S4" s="83"/>
      <c r="T4" s="83"/>
      <c r="U4" s="83"/>
      <c r="V4" s="83"/>
      <c r="W4" s="83"/>
      <c r="X4" s="84"/>
      <c r="Y4" s="86" t="s">
        <v>50</v>
      </c>
      <c r="Z4" s="86"/>
      <c r="AA4" s="86"/>
      <c r="AB4" s="86"/>
      <c r="AC4" s="86"/>
      <c r="AD4" s="86"/>
      <c r="AE4" s="86"/>
      <c r="AF4" s="86"/>
      <c r="AG4" s="86"/>
      <c r="AH4" s="86"/>
      <c r="AI4" s="86"/>
      <c r="AJ4" s="86" t="s">
        <v>44</v>
      </c>
      <c r="AK4" s="86"/>
      <c r="AL4" s="86"/>
      <c r="AM4" s="86"/>
      <c r="AN4" s="86"/>
      <c r="AO4" s="86"/>
      <c r="AP4" s="86"/>
      <c r="AQ4" s="86"/>
      <c r="AR4" s="86"/>
      <c r="AS4" s="86"/>
      <c r="AT4" s="86"/>
      <c r="AU4" s="86" t="s">
        <v>27</v>
      </c>
      <c r="AV4" s="86"/>
      <c r="AW4" s="86"/>
      <c r="AX4" s="86"/>
      <c r="AY4" s="86"/>
      <c r="AZ4" s="86"/>
      <c r="BA4" s="86"/>
      <c r="BB4" s="86"/>
      <c r="BC4" s="86"/>
      <c r="BD4" s="86"/>
      <c r="BE4" s="86"/>
      <c r="BF4" s="86" t="s">
        <v>62</v>
      </c>
      <c r="BG4" s="86"/>
      <c r="BH4" s="86"/>
      <c r="BI4" s="86"/>
      <c r="BJ4" s="86"/>
      <c r="BK4" s="86"/>
      <c r="BL4" s="86"/>
      <c r="BM4" s="86"/>
      <c r="BN4" s="86"/>
      <c r="BO4" s="86"/>
      <c r="BP4" s="86"/>
      <c r="BQ4" s="86" t="s">
        <v>14</v>
      </c>
      <c r="BR4" s="86"/>
      <c r="BS4" s="86"/>
      <c r="BT4" s="86"/>
      <c r="BU4" s="86"/>
      <c r="BV4" s="86"/>
      <c r="BW4" s="86"/>
      <c r="BX4" s="86"/>
      <c r="BY4" s="86"/>
      <c r="BZ4" s="86"/>
      <c r="CA4" s="86"/>
      <c r="CB4" s="86" t="s">
        <v>61</v>
      </c>
      <c r="CC4" s="86"/>
      <c r="CD4" s="86"/>
      <c r="CE4" s="86"/>
      <c r="CF4" s="86"/>
      <c r="CG4" s="86"/>
      <c r="CH4" s="86"/>
      <c r="CI4" s="86"/>
      <c r="CJ4" s="86"/>
      <c r="CK4" s="86"/>
      <c r="CL4" s="86"/>
      <c r="CM4" s="86" t="s">
        <v>64</v>
      </c>
      <c r="CN4" s="86"/>
      <c r="CO4" s="86"/>
      <c r="CP4" s="86"/>
      <c r="CQ4" s="86"/>
      <c r="CR4" s="86"/>
      <c r="CS4" s="86"/>
      <c r="CT4" s="86"/>
      <c r="CU4" s="86"/>
      <c r="CV4" s="86"/>
      <c r="CW4" s="86"/>
      <c r="CX4" s="86" t="s">
        <v>65</v>
      </c>
      <c r="CY4" s="86"/>
      <c r="CZ4" s="86"/>
      <c r="DA4" s="86"/>
      <c r="DB4" s="86"/>
      <c r="DC4" s="86"/>
      <c r="DD4" s="86"/>
      <c r="DE4" s="86"/>
      <c r="DF4" s="86"/>
      <c r="DG4" s="86"/>
      <c r="DH4" s="86"/>
      <c r="DI4" s="86" t="s">
        <v>66</v>
      </c>
      <c r="DJ4" s="86"/>
      <c r="DK4" s="86"/>
      <c r="DL4" s="86"/>
      <c r="DM4" s="86"/>
      <c r="DN4" s="86"/>
      <c r="DO4" s="86"/>
      <c r="DP4" s="86"/>
      <c r="DQ4" s="86"/>
      <c r="DR4" s="86"/>
      <c r="DS4" s="86"/>
      <c r="DT4" s="86" t="s">
        <v>67</v>
      </c>
      <c r="DU4" s="86"/>
      <c r="DV4" s="86"/>
      <c r="DW4" s="86"/>
      <c r="DX4" s="86"/>
      <c r="DY4" s="86"/>
      <c r="DZ4" s="86"/>
      <c r="EA4" s="86"/>
      <c r="EB4" s="86"/>
      <c r="EC4" s="86"/>
      <c r="ED4" s="86"/>
      <c r="EE4" s="86" t="s">
        <v>68</v>
      </c>
      <c r="EF4" s="86"/>
      <c r="EG4" s="86"/>
      <c r="EH4" s="86"/>
      <c r="EI4" s="86"/>
      <c r="EJ4" s="86"/>
      <c r="EK4" s="86"/>
      <c r="EL4" s="86"/>
      <c r="EM4" s="86"/>
      <c r="EN4" s="86"/>
      <c r="EO4" s="86"/>
    </row>
    <row r="5" spans="1:148" x14ac:dyDescent="0.15">
      <c r="A5" s="14" t="s">
        <v>69</v>
      </c>
      <c r="B5" s="18"/>
      <c r="C5" s="18"/>
      <c r="D5" s="18"/>
      <c r="E5" s="18"/>
      <c r="F5" s="18"/>
      <c r="G5" s="18"/>
      <c r="H5" s="23" t="s">
        <v>56</v>
      </c>
      <c r="I5" s="23" t="s">
        <v>70</v>
      </c>
      <c r="J5" s="23" t="s">
        <v>71</v>
      </c>
      <c r="K5" s="23" t="s">
        <v>72</v>
      </c>
      <c r="L5" s="23" t="s">
        <v>73</v>
      </c>
      <c r="M5" s="23" t="s">
        <v>4</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43</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15">
      <c r="A6" s="14" t="s">
        <v>95</v>
      </c>
      <c r="B6" s="19">
        <f t="shared" ref="B6:X6" si="1">B7</f>
        <v>2022</v>
      </c>
      <c r="C6" s="19">
        <f t="shared" si="1"/>
        <v>42153</v>
      </c>
      <c r="D6" s="19">
        <f t="shared" si="1"/>
        <v>46</v>
      </c>
      <c r="E6" s="19">
        <f t="shared" si="1"/>
        <v>17</v>
      </c>
      <c r="F6" s="19">
        <f t="shared" si="1"/>
        <v>4</v>
      </c>
      <c r="G6" s="19">
        <f t="shared" si="1"/>
        <v>0</v>
      </c>
      <c r="H6" s="19" t="str">
        <f t="shared" si="1"/>
        <v>宮城県　大崎市</v>
      </c>
      <c r="I6" s="19" t="str">
        <f t="shared" si="1"/>
        <v>法適用</v>
      </c>
      <c r="J6" s="19" t="str">
        <f t="shared" si="1"/>
        <v>下水道事業</v>
      </c>
      <c r="K6" s="19" t="str">
        <f t="shared" si="1"/>
        <v>特定環境保全公共下水道</v>
      </c>
      <c r="L6" s="19" t="str">
        <f t="shared" si="1"/>
        <v>D1</v>
      </c>
      <c r="M6" s="19" t="str">
        <f t="shared" si="1"/>
        <v>非設置</v>
      </c>
      <c r="N6" s="24" t="str">
        <f t="shared" si="1"/>
        <v>-</v>
      </c>
      <c r="O6" s="24">
        <f t="shared" si="1"/>
        <v>63.31</v>
      </c>
      <c r="P6" s="24">
        <f t="shared" si="1"/>
        <v>4.75</v>
      </c>
      <c r="Q6" s="24">
        <f t="shared" si="1"/>
        <v>84.31</v>
      </c>
      <c r="R6" s="24">
        <f t="shared" si="1"/>
        <v>3740</v>
      </c>
      <c r="S6" s="24">
        <f t="shared" si="1"/>
        <v>125444</v>
      </c>
      <c r="T6" s="24">
        <f t="shared" si="1"/>
        <v>796.81</v>
      </c>
      <c r="U6" s="24">
        <f t="shared" si="1"/>
        <v>157.43</v>
      </c>
      <c r="V6" s="24">
        <f t="shared" si="1"/>
        <v>5927</v>
      </c>
      <c r="W6" s="24">
        <f t="shared" si="1"/>
        <v>3.24</v>
      </c>
      <c r="X6" s="24">
        <f t="shared" si="1"/>
        <v>1829.32</v>
      </c>
      <c r="Y6" s="28" t="str">
        <f t="shared" ref="Y6:AH6" si="2">IF(Y7="",NA(),Y7)</f>
        <v>-</v>
      </c>
      <c r="Z6" s="28" t="str">
        <f t="shared" si="2"/>
        <v>-</v>
      </c>
      <c r="AA6" s="28">
        <f t="shared" si="2"/>
        <v>114.84</v>
      </c>
      <c r="AB6" s="28">
        <f t="shared" si="2"/>
        <v>106.82</v>
      </c>
      <c r="AC6" s="28">
        <f t="shared" si="2"/>
        <v>99.13</v>
      </c>
      <c r="AD6" s="28" t="str">
        <f t="shared" si="2"/>
        <v>-</v>
      </c>
      <c r="AE6" s="28" t="str">
        <f t="shared" si="2"/>
        <v>-</v>
      </c>
      <c r="AF6" s="28">
        <f t="shared" si="2"/>
        <v>105.78</v>
      </c>
      <c r="AG6" s="28">
        <f t="shared" si="2"/>
        <v>106.09</v>
      </c>
      <c r="AH6" s="28">
        <f t="shared" si="2"/>
        <v>101.98</v>
      </c>
      <c r="AI6" s="24" t="str">
        <f>IF(AI7="","",IF(AI7="-","【-】","【"&amp;SUBSTITUTE(TEXT(AI7,"#,##0.00"),"-","△")&amp;"】"))</f>
        <v>【104.54】</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63.96</v>
      </c>
      <c r="AR6" s="28">
        <f t="shared" si="3"/>
        <v>69.42</v>
      </c>
      <c r="AS6" s="28">
        <f t="shared" si="3"/>
        <v>52.27</v>
      </c>
      <c r="AT6" s="24" t="str">
        <f>IF(AT7="","",IF(AT7="-","【-】","【"&amp;SUBSTITUTE(TEXT(AT7,"#,##0.00"),"-","△")&amp;"】"))</f>
        <v>【65.93】</v>
      </c>
      <c r="AU6" s="28" t="str">
        <f t="shared" ref="AU6:BD6" si="4">IF(AU7="",NA(),AU7)</f>
        <v>-</v>
      </c>
      <c r="AV6" s="28" t="str">
        <f t="shared" si="4"/>
        <v>-</v>
      </c>
      <c r="AW6" s="28">
        <f t="shared" si="4"/>
        <v>36.25</v>
      </c>
      <c r="AX6" s="28">
        <f t="shared" si="4"/>
        <v>52.48</v>
      </c>
      <c r="AY6" s="28">
        <f t="shared" si="4"/>
        <v>55.45</v>
      </c>
      <c r="AZ6" s="28" t="str">
        <f t="shared" si="4"/>
        <v>-</v>
      </c>
      <c r="BA6" s="28" t="str">
        <f t="shared" si="4"/>
        <v>-</v>
      </c>
      <c r="BB6" s="28">
        <f t="shared" si="4"/>
        <v>44.24</v>
      </c>
      <c r="BC6" s="28">
        <f t="shared" si="4"/>
        <v>43.07</v>
      </c>
      <c r="BD6" s="28">
        <f t="shared" si="4"/>
        <v>41.51</v>
      </c>
      <c r="BE6" s="24" t="str">
        <f>IF(BE7="","",IF(BE7="-","【-】","【"&amp;SUBSTITUTE(TEXT(BE7,"#,##0.00"),"-","△")&amp;"】"))</f>
        <v>【44.25】</v>
      </c>
      <c r="BF6" s="28" t="str">
        <f t="shared" ref="BF6:BO6" si="5">IF(BF7="",NA(),BF7)</f>
        <v>-</v>
      </c>
      <c r="BG6" s="28" t="str">
        <f t="shared" si="5"/>
        <v>-</v>
      </c>
      <c r="BH6" s="28">
        <f t="shared" si="5"/>
        <v>1895.27</v>
      </c>
      <c r="BI6" s="28">
        <f t="shared" si="5"/>
        <v>1737.32</v>
      </c>
      <c r="BJ6" s="28">
        <f t="shared" si="5"/>
        <v>931.16</v>
      </c>
      <c r="BK6" s="28" t="str">
        <f t="shared" si="5"/>
        <v>-</v>
      </c>
      <c r="BL6" s="28" t="str">
        <f t="shared" si="5"/>
        <v>-</v>
      </c>
      <c r="BM6" s="28">
        <f t="shared" si="5"/>
        <v>1258.43</v>
      </c>
      <c r="BN6" s="28">
        <f t="shared" si="5"/>
        <v>1163.75</v>
      </c>
      <c r="BO6" s="28">
        <f t="shared" si="5"/>
        <v>1160.22</v>
      </c>
      <c r="BP6" s="24" t="str">
        <f>IF(BP7="","",IF(BP7="-","【-】","【"&amp;SUBSTITUTE(TEXT(BP7,"#,##0.00"),"-","△")&amp;"】"))</f>
        <v>【1,182.11】</v>
      </c>
      <c r="BQ6" s="28" t="str">
        <f t="shared" ref="BQ6:BZ6" si="6">IF(BQ7="",NA(),BQ7)</f>
        <v>-</v>
      </c>
      <c r="BR6" s="28" t="str">
        <f t="shared" si="6"/>
        <v>-</v>
      </c>
      <c r="BS6" s="28">
        <f t="shared" si="6"/>
        <v>88.08</v>
      </c>
      <c r="BT6" s="28">
        <f t="shared" si="6"/>
        <v>95.83</v>
      </c>
      <c r="BU6" s="28">
        <f t="shared" si="6"/>
        <v>94.47</v>
      </c>
      <c r="BV6" s="28" t="str">
        <f t="shared" si="6"/>
        <v>-</v>
      </c>
      <c r="BW6" s="28" t="str">
        <f t="shared" si="6"/>
        <v>-</v>
      </c>
      <c r="BX6" s="28">
        <f t="shared" si="6"/>
        <v>73.36</v>
      </c>
      <c r="BY6" s="28">
        <f t="shared" si="6"/>
        <v>72.599999999999994</v>
      </c>
      <c r="BZ6" s="28">
        <f t="shared" si="6"/>
        <v>81.81</v>
      </c>
      <c r="CA6" s="24" t="str">
        <f>IF(CA7="","",IF(CA7="-","【-】","【"&amp;SUBSTITUTE(TEXT(CA7,"#,##0.00"),"-","△")&amp;"】"))</f>
        <v>【73.78】</v>
      </c>
      <c r="CB6" s="28" t="str">
        <f t="shared" ref="CB6:CK6" si="7">IF(CB7="",NA(),CB7)</f>
        <v>-</v>
      </c>
      <c r="CC6" s="28" t="str">
        <f t="shared" si="7"/>
        <v>-</v>
      </c>
      <c r="CD6" s="28">
        <f t="shared" si="7"/>
        <v>219.69</v>
      </c>
      <c r="CE6" s="28">
        <f t="shared" si="7"/>
        <v>216.93</v>
      </c>
      <c r="CF6" s="28">
        <f t="shared" si="7"/>
        <v>218.1</v>
      </c>
      <c r="CG6" s="28" t="str">
        <f t="shared" si="7"/>
        <v>-</v>
      </c>
      <c r="CH6" s="28" t="str">
        <f t="shared" si="7"/>
        <v>-</v>
      </c>
      <c r="CI6" s="28">
        <f t="shared" si="7"/>
        <v>224.88</v>
      </c>
      <c r="CJ6" s="28">
        <f t="shared" si="7"/>
        <v>228.64</v>
      </c>
      <c r="CK6" s="28">
        <f t="shared" si="7"/>
        <v>193.59</v>
      </c>
      <c r="CL6" s="24" t="str">
        <f>IF(CL7="","",IF(CL7="-","【-】","【"&amp;SUBSTITUTE(TEXT(CL7,"#,##0.00"),"-","△")&amp;"】"))</f>
        <v>【220.62】</v>
      </c>
      <c r="CM6" s="28" t="str">
        <f t="shared" ref="CM6:CV6" si="8">IF(CM7="",NA(),CM7)</f>
        <v>-</v>
      </c>
      <c r="CN6" s="28" t="str">
        <f t="shared" si="8"/>
        <v>-</v>
      </c>
      <c r="CO6" s="28">
        <f t="shared" si="8"/>
        <v>27.1</v>
      </c>
      <c r="CP6" s="28">
        <f t="shared" si="8"/>
        <v>35.5</v>
      </c>
      <c r="CQ6" s="28">
        <f t="shared" si="8"/>
        <v>39.08</v>
      </c>
      <c r="CR6" s="28" t="str">
        <f t="shared" si="8"/>
        <v>-</v>
      </c>
      <c r="CS6" s="28" t="str">
        <f t="shared" si="8"/>
        <v>-</v>
      </c>
      <c r="CT6" s="28">
        <f t="shared" si="8"/>
        <v>42.4</v>
      </c>
      <c r="CU6" s="28">
        <f t="shared" si="8"/>
        <v>42.28</v>
      </c>
      <c r="CV6" s="28">
        <f t="shared" si="8"/>
        <v>45.3</v>
      </c>
      <c r="CW6" s="24" t="str">
        <f>IF(CW7="","",IF(CW7="-","【-】","【"&amp;SUBSTITUTE(TEXT(CW7,"#,##0.00"),"-","△")&amp;"】"))</f>
        <v>【42.22】</v>
      </c>
      <c r="CX6" s="28" t="str">
        <f t="shared" ref="CX6:DG6" si="9">IF(CX7="",NA(),CX7)</f>
        <v>-</v>
      </c>
      <c r="CY6" s="28" t="str">
        <f t="shared" si="9"/>
        <v>-</v>
      </c>
      <c r="CZ6" s="28">
        <f t="shared" si="9"/>
        <v>75.930000000000007</v>
      </c>
      <c r="DA6" s="28">
        <f t="shared" si="9"/>
        <v>76.599999999999994</v>
      </c>
      <c r="DB6" s="28">
        <f t="shared" si="9"/>
        <v>76.92</v>
      </c>
      <c r="DC6" s="28" t="str">
        <f t="shared" si="9"/>
        <v>-</v>
      </c>
      <c r="DD6" s="28" t="str">
        <f t="shared" si="9"/>
        <v>-</v>
      </c>
      <c r="DE6" s="28">
        <f t="shared" si="9"/>
        <v>84.19</v>
      </c>
      <c r="DF6" s="28">
        <f t="shared" si="9"/>
        <v>84.34</v>
      </c>
      <c r="DG6" s="28">
        <f t="shared" si="9"/>
        <v>88.37</v>
      </c>
      <c r="DH6" s="24" t="str">
        <f>IF(DH7="","",IF(DH7="-","【-】","【"&amp;SUBSTITUTE(TEXT(DH7,"#,##0.00"),"-","△")&amp;"】"))</f>
        <v>【85.67】</v>
      </c>
      <c r="DI6" s="28" t="str">
        <f t="shared" ref="DI6:DR6" si="10">IF(DI7="",NA(),DI7)</f>
        <v>-</v>
      </c>
      <c r="DJ6" s="28" t="str">
        <f t="shared" si="10"/>
        <v>-</v>
      </c>
      <c r="DK6" s="28">
        <f t="shared" si="10"/>
        <v>3.37</v>
      </c>
      <c r="DL6" s="28">
        <f t="shared" si="10"/>
        <v>6.74</v>
      </c>
      <c r="DM6" s="28">
        <f t="shared" si="10"/>
        <v>9.8800000000000008</v>
      </c>
      <c r="DN6" s="28" t="str">
        <f t="shared" si="10"/>
        <v>-</v>
      </c>
      <c r="DO6" s="28" t="str">
        <f t="shared" si="10"/>
        <v>-</v>
      </c>
      <c r="DP6" s="28">
        <f t="shared" si="10"/>
        <v>21.36</v>
      </c>
      <c r="DQ6" s="28">
        <f t="shared" si="10"/>
        <v>22.79</v>
      </c>
      <c r="DR6" s="28">
        <f t="shared" si="10"/>
        <v>32.57</v>
      </c>
      <c r="DS6" s="24" t="str">
        <f>IF(DS7="","",IF(DS7="-","【-】","【"&amp;SUBSTITUTE(TEXT(DS7,"#,##0.00"),"-","△")&amp;"】"))</f>
        <v>【28.00】</v>
      </c>
      <c r="DT6" s="28" t="str">
        <f t="shared" ref="DT6:EC6" si="11">IF(DT7="",NA(),DT7)</f>
        <v>-</v>
      </c>
      <c r="DU6" s="28" t="str">
        <f t="shared" si="11"/>
        <v>-</v>
      </c>
      <c r="DV6" s="24">
        <f t="shared" si="11"/>
        <v>0</v>
      </c>
      <c r="DW6" s="24">
        <f t="shared" si="11"/>
        <v>0</v>
      </c>
      <c r="DX6" s="24">
        <f t="shared" si="11"/>
        <v>0</v>
      </c>
      <c r="DY6" s="28" t="str">
        <f t="shared" si="11"/>
        <v>-</v>
      </c>
      <c r="DZ6" s="28" t="str">
        <f t="shared" si="11"/>
        <v>-</v>
      </c>
      <c r="EA6" s="28">
        <f t="shared" si="11"/>
        <v>0.01</v>
      </c>
      <c r="EB6" s="28">
        <f t="shared" si="11"/>
        <v>0.01</v>
      </c>
      <c r="EC6" s="28">
        <f t="shared" si="11"/>
        <v>0.04</v>
      </c>
      <c r="ED6" s="24" t="str">
        <f>IF(ED7="","",IF(ED7="-","【-】","【"&amp;SUBSTITUTE(TEXT(ED7,"#,##0.00"),"-","△")&amp;"】"))</f>
        <v>【0.03】</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0.39</v>
      </c>
      <c r="EM6" s="28">
        <f t="shared" si="12"/>
        <v>0.1</v>
      </c>
      <c r="EN6" s="28">
        <f t="shared" si="12"/>
        <v>0.22</v>
      </c>
      <c r="EO6" s="24" t="str">
        <f>IF(EO7="","",IF(EO7="-","【-】","【"&amp;SUBSTITUTE(TEXT(EO7,"#,##0.00"),"-","△")&amp;"】"))</f>
        <v>【0.13】</v>
      </c>
    </row>
    <row r="7" spans="1:148" s="13" customFormat="1" x14ac:dyDescent="0.15">
      <c r="A7" s="14"/>
      <c r="B7" s="20">
        <v>2022</v>
      </c>
      <c r="C7" s="20">
        <v>42153</v>
      </c>
      <c r="D7" s="20">
        <v>46</v>
      </c>
      <c r="E7" s="20">
        <v>17</v>
      </c>
      <c r="F7" s="20">
        <v>4</v>
      </c>
      <c r="G7" s="20">
        <v>0</v>
      </c>
      <c r="H7" s="20" t="s">
        <v>96</v>
      </c>
      <c r="I7" s="20" t="s">
        <v>97</v>
      </c>
      <c r="J7" s="20" t="s">
        <v>98</v>
      </c>
      <c r="K7" s="20" t="s">
        <v>11</v>
      </c>
      <c r="L7" s="20" t="s">
        <v>99</v>
      </c>
      <c r="M7" s="20" t="s">
        <v>100</v>
      </c>
      <c r="N7" s="25" t="s">
        <v>101</v>
      </c>
      <c r="O7" s="25">
        <v>63.31</v>
      </c>
      <c r="P7" s="25">
        <v>4.75</v>
      </c>
      <c r="Q7" s="25">
        <v>84.31</v>
      </c>
      <c r="R7" s="25">
        <v>3740</v>
      </c>
      <c r="S7" s="25">
        <v>125444</v>
      </c>
      <c r="T7" s="25">
        <v>796.81</v>
      </c>
      <c r="U7" s="25">
        <v>157.43</v>
      </c>
      <c r="V7" s="25">
        <v>5927</v>
      </c>
      <c r="W7" s="25">
        <v>3.24</v>
      </c>
      <c r="X7" s="25">
        <v>1829.32</v>
      </c>
      <c r="Y7" s="25" t="s">
        <v>101</v>
      </c>
      <c r="Z7" s="25" t="s">
        <v>101</v>
      </c>
      <c r="AA7" s="25">
        <v>114.84</v>
      </c>
      <c r="AB7" s="25">
        <v>106.82</v>
      </c>
      <c r="AC7" s="25">
        <v>99.13</v>
      </c>
      <c r="AD7" s="25" t="s">
        <v>101</v>
      </c>
      <c r="AE7" s="25" t="s">
        <v>101</v>
      </c>
      <c r="AF7" s="25">
        <v>105.78</v>
      </c>
      <c r="AG7" s="25">
        <v>106.09</v>
      </c>
      <c r="AH7" s="25">
        <v>101.98</v>
      </c>
      <c r="AI7" s="25">
        <v>104.54</v>
      </c>
      <c r="AJ7" s="25" t="s">
        <v>101</v>
      </c>
      <c r="AK7" s="25" t="s">
        <v>101</v>
      </c>
      <c r="AL7" s="25">
        <v>0</v>
      </c>
      <c r="AM7" s="25">
        <v>0</v>
      </c>
      <c r="AN7" s="25">
        <v>0</v>
      </c>
      <c r="AO7" s="25" t="s">
        <v>101</v>
      </c>
      <c r="AP7" s="25" t="s">
        <v>101</v>
      </c>
      <c r="AQ7" s="25">
        <v>63.96</v>
      </c>
      <c r="AR7" s="25">
        <v>69.42</v>
      </c>
      <c r="AS7" s="25">
        <v>52.27</v>
      </c>
      <c r="AT7" s="25">
        <v>65.930000000000007</v>
      </c>
      <c r="AU7" s="25" t="s">
        <v>101</v>
      </c>
      <c r="AV7" s="25" t="s">
        <v>101</v>
      </c>
      <c r="AW7" s="25">
        <v>36.25</v>
      </c>
      <c r="AX7" s="25">
        <v>52.48</v>
      </c>
      <c r="AY7" s="25">
        <v>55.45</v>
      </c>
      <c r="AZ7" s="25" t="s">
        <v>101</v>
      </c>
      <c r="BA7" s="25" t="s">
        <v>101</v>
      </c>
      <c r="BB7" s="25">
        <v>44.24</v>
      </c>
      <c r="BC7" s="25">
        <v>43.07</v>
      </c>
      <c r="BD7" s="25">
        <v>41.51</v>
      </c>
      <c r="BE7" s="25">
        <v>44.25</v>
      </c>
      <c r="BF7" s="25" t="s">
        <v>101</v>
      </c>
      <c r="BG7" s="25" t="s">
        <v>101</v>
      </c>
      <c r="BH7" s="25">
        <v>1895.27</v>
      </c>
      <c r="BI7" s="25">
        <v>1737.32</v>
      </c>
      <c r="BJ7" s="25">
        <v>931.16</v>
      </c>
      <c r="BK7" s="25" t="s">
        <v>101</v>
      </c>
      <c r="BL7" s="25" t="s">
        <v>101</v>
      </c>
      <c r="BM7" s="25">
        <v>1258.43</v>
      </c>
      <c r="BN7" s="25">
        <v>1163.75</v>
      </c>
      <c r="BO7" s="25">
        <v>1160.22</v>
      </c>
      <c r="BP7" s="25">
        <v>1182.1099999999999</v>
      </c>
      <c r="BQ7" s="25" t="s">
        <v>101</v>
      </c>
      <c r="BR7" s="25" t="s">
        <v>101</v>
      </c>
      <c r="BS7" s="25">
        <v>88.08</v>
      </c>
      <c r="BT7" s="25">
        <v>95.83</v>
      </c>
      <c r="BU7" s="25">
        <v>94.47</v>
      </c>
      <c r="BV7" s="25" t="s">
        <v>101</v>
      </c>
      <c r="BW7" s="25" t="s">
        <v>101</v>
      </c>
      <c r="BX7" s="25">
        <v>73.36</v>
      </c>
      <c r="BY7" s="25">
        <v>72.599999999999994</v>
      </c>
      <c r="BZ7" s="25">
        <v>81.81</v>
      </c>
      <c r="CA7" s="25">
        <v>73.78</v>
      </c>
      <c r="CB7" s="25" t="s">
        <v>101</v>
      </c>
      <c r="CC7" s="25" t="s">
        <v>101</v>
      </c>
      <c r="CD7" s="25">
        <v>219.69</v>
      </c>
      <c r="CE7" s="25">
        <v>216.93</v>
      </c>
      <c r="CF7" s="25">
        <v>218.1</v>
      </c>
      <c r="CG7" s="25" t="s">
        <v>101</v>
      </c>
      <c r="CH7" s="25" t="s">
        <v>101</v>
      </c>
      <c r="CI7" s="25">
        <v>224.88</v>
      </c>
      <c r="CJ7" s="25">
        <v>228.64</v>
      </c>
      <c r="CK7" s="25">
        <v>193.59</v>
      </c>
      <c r="CL7" s="25">
        <v>220.62</v>
      </c>
      <c r="CM7" s="25" t="s">
        <v>101</v>
      </c>
      <c r="CN7" s="25" t="s">
        <v>101</v>
      </c>
      <c r="CO7" s="25">
        <v>27.1</v>
      </c>
      <c r="CP7" s="25">
        <v>35.5</v>
      </c>
      <c r="CQ7" s="25">
        <v>39.08</v>
      </c>
      <c r="CR7" s="25" t="s">
        <v>101</v>
      </c>
      <c r="CS7" s="25" t="s">
        <v>101</v>
      </c>
      <c r="CT7" s="25">
        <v>42.4</v>
      </c>
      <c r="CU7" s="25">
        <v>42.28</v>
      </c>
      <c r="CV7" s="25">
        <v>45.3</v>
      </c>
      <c r="CW7" s="25">
        <v>42.22</v>
      </c>
      <c r="CX7" s="25" t="s">
        <v>101</v>
      </c>
      <c r="CY7" s="25" t="s">
        <v>101</v>
      </c>
      <c r="CZ7" s="25">
        <v>75.930000000000007</v>
      </c>
      <c r="DA7" s="25">
        <v>76.599999999999994</v>
      </c>
      <c r="DB7" s="25">
        <v>76.92</v>
      </c>
      <c r="DC7" s="25" t="s">
        <v>101</v>
      </c>
      <c r="DD7" s="25" t="s">
        <v>101</v>
      </c>
      <c r="DE7" s="25">
        <v>84.19</v>
      </c>
      <c r="DF7" s="25">
        <v>84.34</v>
      </c>
      <c r="DG7" s="25">
        <v>88.37</v>
      </c>
      <c r="DH7" s="25">
        <v>85.67</v>
      </c>
      <c r="DI7" s="25" t="s">
        <v>101</v>
      </c>
      <c r="DJ7" s="25" t="s">
        <v>101</v>
      </c>
      <c r="DK7" s="25">
        <v>3.37</v>
      </c>
      <c r="DL7" s="25">
        <v>6.74</v>
      </c>
      <c r="DM7" s="25">
        <v>9.8800000000000008</v>
      </c>
      <c r="DN7" s="25" t="s">
        <v>101</v>
      </c>
      <c r="DO7" s="25" t="s">
        <v>101</v>
      </c>
      <c r="DP7" s="25">
        <v>21.36</v>
      </c>
      <c r="DQ7" s="25">
        <v>22.79</v>
      </c>
      <c r="DR7" s="25">
        <v>32.57</v>
      </c>
      <c r="DS7" s="25">
        <v>28</v>
      </c>
      <c r="DT7" s="25" t="s">
        <v>101</v>
      </c>
      <c r="DU7" s="25" t="s">
        <v>101</v>
      </c>
      <c r="DV7" s="25">
        <v>0</v>
      </c>
      <c r="DW7" s="25">
        <v>0</v>
      </c>
      <c r="DX7" s="25">
        <v>0</v>
      </c>
      <c r="DY7" s="25" t="s">
        <v>101</v>
      </c>
      <c r="DZ7" s="25" t="s">
        <v>101</v>
      </c>
      <c r="EA7" s="25">
        <v>0.01</v>
      </c>
      <c r="EB7" s="25">
        <v>0.01</v>
      </c>
      <c r="EC7" s="25">
        <v>0.04</v>
      </c>
      <c r="ED7" s="25">
        <v>0.03</v>
      </c>
      <c r="EE7" s="25" t="s">
        <v>101</v>
      </c>
      <c r="EF7" s="25" t="s">
        <v>101</v>
      </c>
      <c r="EG7" s="25">
        <v>0</v>
      </c>
      <c r="EH7" s="25">
        <v>0</v>
      </c>
      <c r="EI7" s="25">
        <v>0</v>
      </c>
      <c r="EJ7" s="25" t="s">
        <v>101</v>
      </c>
      <c r="EK7" s="25" t="s">
        <v>101</v>
      </c>
      <c r="EL7" s="25">
        <v>0.39</v>
      </c>
      <c r="EM7" s="25">
        <v>0.1</v>
      </c>
      <c r="EN7" s="25">
        <v>0.22</v>
      </c>
      <c r="EO7" s="25">
        <v>0.13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31</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2024-02-15T04:10:36Z</vt:filetime>
  </property>
</Properties>
</file>