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4GP3ksA4DF9dzEV21jKy9lD6QDAVmBClBioke9Ndc8oo/yyTL1bkgZxJQGrDbksZGAXF953Iz2fnexHcFWrHrQ==" workbookSaltValue="4ufdAJeG94FUk1m201+kRQ==" workbookSpinCount="100000" lockStructure="1"/>
  <bookViews>
    <workbookView xWindow="0" yWindow="0" windowWidth="26700" windowHeight="124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<sst xmlns="http://schemas.openxmlformats.org/spreadsheetml/2006/main" count="289" uniqueCount="115">
  <si>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</si>
  <si>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</si>
  <si>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</si>
  <si>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</si>
  <si>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</si>
  <si>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</si>
  <si>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</si>
  <si>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</si>
  <si>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</si>
  <si>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</si>
  <si>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</si>
  <si>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</si>
  <si>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</si>
  <si>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</si>
  <si>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</si>
  <si>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</si>
  <si>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</si>
  <si>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</si>
  <si>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</si>
  <si>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</si>
  <si>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</si>
  <si>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</si>
  <si>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</si>
  <si>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</si>
  <si>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</si>
  <si>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</si>
  <si>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</si>
  <si>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</si>
  <si>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</si>
  <si>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</si>
  <si>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</si>
  <si>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</si>
  <si>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</si>
  <si>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</si>
  <si>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</si>
  <si>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</si>
  <si>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</si>
  <si>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</si>
  <si>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</si>
  <si>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</si>
  <si>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</si>
  <si>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</si>
  <si>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</si>
  <si>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</si>
  <si>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</si>
  <si>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</si>
  <si>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</si>
  <si>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</si>
  <si>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</si>
  <si>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</si>
  <si>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</si>
  <si>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</si>
  <si>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</si>
  <si>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</si>
  <si>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</si>
  <si>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</si>
  <si>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</si>
  <si>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</si>
  <si>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</si>
  <si>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</si>
  <si>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</si>
  <si>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</si>
  <si>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</si>
  <si>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</si>
  <si>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</si>
  <si>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</si>
  <si>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</si>
  <si>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</si>
  <si>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</si>
  <si>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</si>
  <si>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</si>
  <si>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</si>
  <si>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</si>
  <si>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</si>
  <si>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</si>
  <si>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</si>
  <si>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</si>
  <si>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</si>
  <si>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</si>
  <si>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</si>
  <si>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</si>
  <si>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</si>
  <si>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</si>
  <si>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</si>
  <si>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</si>
  <si>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</si>
  <si>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</si>
  <si>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</si>
  <si>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</si>
  <si>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</si>
  <si>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</si>
  <si>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</si>
  <si>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</si>
  <si>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</si>
  <si>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</si>
  <si>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</si>
  <si>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</si>
  <si>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</si>
  <si>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</si>
  <si>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</si>
  <si>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</si>
  <si>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</si>
  <si>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</si>
  <si>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</si>
  <si>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</si>
  <si>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</si>
  <si>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</si>
  <si>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</si>
  <si>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</si>
  <si>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</si>
  <si>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</si>
  <si>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</si>
  <si>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①有形固定資産減価償却率は，10.64％で類似団体と比較すると13.67ポイント低いが，これは，令和2年度から法適用企業に移行したためである。</t>
  </si>
  <si>
    <t xml:space="preserve"> 前年度に比べ，経常収支比率の低下をはじめ，そのほかの経営指標も改善されていない。経営の健全性・効率性が確保できているとは言い難く，一般会計への依存により経営していることがわかる。
　令和2年度から地方公営企業法を適用し，損益や資産・負債の状況が明らかになった。特定地域生活排水処理事業は大口使用者がなく使用料収入が伸びにくい一方で，施設数に比例して経費も増えていく収支構造である。今後の中長期的な安定経営のため，今後，課題の把握とその改善に努めることが重要と考えている。</t>
  </si>
  <si>
    <r>
      <t>①経常収支比率
　前年度からの減少は経常費用増によるものである。単年度の収支が黒字であることを示す100％以上であり，類似団体平均より上回っているが，実態としては基準外繰入金に依存しているため，今後収入確保と支出削減に努める必要がある。
②累積欠損金比率　　発生していない。
③流動比率
　類似団体と比較すると190.16ポイント高く，流動負債が流動資産を下回っているため望ましい数値である100％以上となっている。これは事業開始から年数が経過していないため流動負債の大半である企業債の翌年度償還額が低いことが要因と考える。流動資産増加と計画的な企業債借入により償還額を抑制していくことが必要である。
④企業債残高対事業規模比率
　企業債残高の大部分に一般会計負担が見込まれるため，0.59％と低い値となった。類似団体，全国平均と比較しても比率が低い。
⑤経費回収率
　類似団体との比較では8.51ポイント低く，100％以下であり，汚水処理に要する費用を下水道使用料で賄えていない状況である。100％以上にするためには，使用料の増と汚水処理費用の減に努める必要がある。
⑥汚水処理原価
　汚水1㎥当たりの処理単価は359.97円で，前年度と比較し24.94円，類似団体と比較すると68.15円高い。</t>
    </r>
    <r>
      <rPr>
        <sz val="9"/>
        <color theme="1"/>
        <rFont val="ＭＳ ゴシック"/>
        <family val="3"/>
        <charset val="128"/>
      </rPr>
      <t>原価が高くなる原因は管理基数の増により維持管理等に係る費用が上昇していることである。経費回収率が100％以下となっていることからも，汚水処理原価が上がらないよう留意が必要である。　
⑦施設利用率，⑧水洗化率
　施設利用率は49.65％で，前年度と比較すると1.85ポイント低下した。これは一世帯あたりの世帯員数の少なさや節水機器の使用により処理する水量が少ないことが要因と思われる。⑧水洗化率は市設置型浄化槽事業のため100％で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</si>
</sst>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FB-44B6-9862-3D16776AB6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FB-44B6-9862-3D16776AB6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51.96</c:v>
                </c:pt>
                <c:pt idx="3">
                  <c:v>51.5</c:v>
                </c:pt>
                <c:pt idx="4">
                  <c:v>49.65</c:v>
                </c:pt>
              </c:numCache>
            </c:numRef>
          </c:val>
          <c:extLst>
            <c:ext xmlns:c16="http://schemas.microsoft.com/office/drawing/2014/chart" uri="{C3380CC4-5D6E-409C-BE32-E72D297353CC}">
              <c16:uniqueId val="{00000000-CF91-45D7-AB6F-545CABB6D3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CF91-45D7-AB6F-545CABB6D3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D28-4B85-BD92-3F1B197074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8D28-4B85-BD92-3F1B197074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118.46</c:v>
                </c:pt>
                <c:pt idx="3">
                  <c:v>108.94</c:v>
                </c:pt>
                <c:pt idx="4">
                  <c:v>103.78</c:v>
                </c:pt>
              </c:numCache>
            </c:numRef>
          </c:val>
          <c:extLst>
            <c:ext xmlns:c16="http://schemas.microsoft.com/office/drawing/2014/chart" uri="{C3380CC4-5D6E-409C-BE32-E72D297353CC}">
              <c16:uniqueId val="{00000000-20AA-40AB-8788-C2B8F847CF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20AA-40AB-8788-C2B8F847CF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3.84</c:v>
                </c:pt>
                <c:pt idx="3">
                  <c:v>7.35</c:v>
                </c:pt>
                <c:pt idx="4">
                  <c:v>10.64</c:v>
                </c:pt>
              </c:numCache>
            </c:numRef>
          </c:val>
          <c:extLst>
            <c:ext xmlns:c16="http://schemas.microsoft.com/office/drawing/2014/chart" uri="{C3380CC4-5D6E-409C-BE32-E72D297353CC}">
              <c16:uniqueId val="{00000000-2B8B-4C2F-ACCF-D4C9CC98E0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2B8B-4C2F-ACCF-D4C9CC98E0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7F-451E-B38E-6ED20BB0A2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7F-451E-B38E-6ED20BB0A2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D8-4799-9F4B-67456D425C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48D8-4799-9F4B-67456D425C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251.42</c:v>
                </c:pt>
                <c:pt idx="3">
                  <c:v>260.39999999999998</c:v>
                </c:pt>
                <c:pt idx="4">
                  <c:v>328.36</c:v>
                </c:pt>
              </c:numCache>
            </c:numRef>
          </c:val>
          <c:extLst>
            <c:ext xmlns:c16="http://schemas.microsoft.com/office/drawing/2014/chart" uri="{C3380CC4-5D6E-409C-BE32-E72D297353CC}">
              <c16:uniqueId val="{00000000-424E-4789-9DD8-A366907C48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424E-4789-9DD8-A366907C48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50.41</c:v>
                </c:pt>
                <c:pt idx="3">
                  <c:v>0.57999999999999996</c:v>
                </c:pt>
                <c:pt idx="4">
                  <c:v>0.59</c:v>
                </c:pt>
              </c:numCache>
            </c:numRef>
          </c:val>
          <c:extLst>
            <c:ext xmlns:c16="http://schemas.microsoft.com/office/drawing/2014/chart" uri="{C3380CC4-5D6E-409C-BE32-E72D297353CC}">
              <c16:uniqueId val="{00000000-CD7D-43EE-A72D-FE30ECD5A8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CD7D-43EE-A72D-FE30ECD5A8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55.33</c:v>
                </c:pt>
                <c:pt idx="3">
                  <c:v>54.65</c:v>
                </c:pt>
                <c:pt idx="4">
                  <c:v>50.5</c:v>
                </c:pt>
              </c:numCache>
            </c:numRef>
          </c:val>
          <c:extLst>
            <c:ext xmlns:c16="http://schemas.microsoft.com/office/drawing/2014/chart" uri="{C3380CC4-5D6E-409C-BE32-E72D297353CC}">
              <c16:uniqueId val="{00000000-B025-4409-85CE-1BD87A4249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B025-4409-85CE-1BD87A4249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331.16</c:v>
                </c:pt>
                <c:pt idx="3">
                  <c:v>335.03</c:v>
                </c:pt>
                <c:pt idx="4">
                  <c:v>359.97</c:v>
                </c:pt>
              </c:numCache>
            </c:numRef>
          </c:val>
          <c:extLst>
            <c:ext xmlns:c16="http://schemas.microsoft.com/office/drawing/2014/chart" uri="{C3380CC4-5D6E-409C-BE32-E72D297353CC}">
              <c16:uniqueId val="{00000000-97ED-4F7C-AC61-CFF49EA901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97ED-4F7C-AC61-CFF49EA901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【100.42】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【82.66】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【140.15】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AI11" sqref="AI1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125444</v>
      </c>
      <c r="AM8" s="36"/>
      <c r="AN8" s="36"/>
      <c r="AO8" s="36"/>
      <c r="AP8" s="36"/>
      <c r="AQ8" s="36"/>
      <c r="AR8" s="36"/>
      <c r="AS8" s="36"/>
      <c r="AT8" s="37">
        <f>データ!T6</f>
        <v>796.81</v>
      </c>
      <c r="AU8" s="37"/>
      <c r="AV8" s="37"/>
      <c r="AW8" s="37"/>
      <c r="AX8" s="37"/>
      <c r="AY8" s="37"/>
      <c r="AZ8" s="37"/>
      <c r="BA8" s="37"/>
      <c r="BB8" s="37">
        <f>データ!U6</f>
        <v>157.43</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32.6</v>
      </c>
      <c r="J10" s="37"/>
      <c r="K10" s="37"/>
      <c r="L10" s="37"/>
      <c r="M10" s="37"/>
      <c r="N10" s="37"/>
      <c r="O10" s="37"/>
      <c r="P10" s="37">
        <f>データ!P6</f>
        <v>11.24</v>
      </c>
      <c r="Q10" s="37"/>
      <c r="R10" s="37"/>
      <c r="S10" s="37"/>
      <c r="T10" s="37"/>
      <c r="U10" s="37"/>
      <c r="V10" s="37"/>
      <c r="W10" s="37">
        <f>データ!Q6</f>
        <v>100</v>
      </c>
      <c r="X10" s="37"/>
      <c r="Y10" s="37"/>
      <c r="Z10" s="37"/>
      <c r="AA10" s="37"/>
      <c r="AB10" s="37"/>
      <c r="AC10" s="37"/>
      <c r="AD10" s="36">
        <f>データ!R6</f>
        <v>3740</v>
      </c>
      <c r="AE10" s="36"/>
      <c r="AF10" s="36"/>
      <c r="AG10" s="36"/>
      <c r="AH10" s="36"/>
      <c r="AI10" s="36"/>
      <c r="AJ10" s="36"/>
      <c r="AK10" s="2"/>
      <c r="AL10" s="36">
        <f>データ!V6</f>
        <v>14028</v>
      </c>
      <c r="AM10" s="36"/>
      <c r="AN10" s="36"/>
      <c r="AO10" s="36"/>
      <c r="AP10" s="36"/>
      <c r="AQ10" s="36"/>
      <c r="AR10" s="36"/>
      <c r="AS10" s="36"/>
      <c r="AT10" s="37">
        <f>データ!W6</f>
        <v>2.94</v>
      </c>
      <c r="AU10" s="37"/>
      <c r="AV10" s="37"/>
      <c r="AW10" s="37"/>
      <c r="AX10" s="37"/>
      <c r="AY10" s="37"/>
      <c r="AZ10" s="37"/>
      <c r="BA10" s="37"/>
      <c r="BB10" s="37">
        <f>データ!X6</f>
        <v>4771.43</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7" t="s">
        <v>112</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7"/>
      <c r="BM58" s="68"/>
      <c r="BN58" s="68"/>
      <c r="BO58" s="68"/>
      <c r="BP58" s="68"/>
      <c r="BQ58" s="68"/>
      <c r="BR58" s="68"/>
      <c r="BS58" s="68"/>
      <c r="BT58" s="68"/>
      <c r="BU58" s="68"/>
      <c r="BV58" s="68"/>
      <c r="BW58" s="68"/>
      <c r="BX58" s="68"/>
      <c r="BY58" s="68"/>
      <c r="BZ58" s="69"/>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7"/>
      <c r="BM59" s="68"/>
      <c r="BN59" s="68"/>
      <c r="BO59" s="68"/>
      <c r="BP59" s="68"/>
      <c r="BQ59" s="68"/>
      <c r="BR59" s="68"/>
      <c r="BS59" s="68"/>
      <c r="BT59" s="68"/>
      <c r="BU59" s="68"/>
      <c r="BV59" s="68"/>
      <c r="BW59" s="68"/>
      <c r="BX59" s="68"/>
      <c r="BY59" s="68"/>
      <c r="BZ59" s="69"/>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113</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43</v>
      </c>
      <c r="F84" s="6" t="s">
        <v>45</v>
      </c>
      <c r="G84" s="6" t="s">
        <v>46</v>
      </c>
      <c r="H84" s="6" t="s">
        <v>40</v>
      </c>
      <c r="I84" s="6" t="s">
        <v>9</v>
      </c>
      <c r="J84" s="6" t="s">
        <v>47</v>
      </c>
      <c r="K84" s="6" t="s">
        <v>48</v>
      </c>
      <c r="L84" s="6" t="s">
        <v>31</v>
      </c>
      <c r="M84" s="6" t="s">
        <v>35</v>
      </c>
      <c r="N84" s="6" t="s">
        <v>49</v>
      </c>
      <c r="O84" s="6" t="s">
        <v>51</v>
      </c>
    </row>
    <row r="85" spans="1:78" hidden="1" x14ac:dyDescent="0.15">
      <c r="B85" s="6"/>
      <c r="C85" s="6"/>
      <c r="D85" s="6"/>
      <c r="E85" s="6" t="str">
        <f>データ!AI6</f>
        <v>【100.42】</v>
      </c>
      <c r="F85" s="6" t="str">
        <f>データ!AT6</f>
        <v>【82.66】</v>
      </c>
      <c r="G85" s="6" t="str">
        <f>データ!BE6</f>
        <v>【140.15】</v>
      </c>
      <c r="H85" s="6" t="str">
        <f>データ!BP6</f>
        <v>【307.39】</v>
      </c>
      <c r="I85" s="6" t="str">
        <f>データ!CA6</f>
        <v>【57.03】</v>
      </c>
      <c r="J85" s="6" t="str">
        <f>データ!CL6</f>
        <v>【294.83】</v>
      </c>
      <c r="K85" s="6" t="str">
        <f>データ!CW6</f>
        <v>【84.27】</v>
      </c>
      <c r="L85" s="6" t="str">
        <f>データ!DH6</f>
        <v>【86.02】</v>
      </c>
      <c r="M85" s="6" t="str">
        <f>データ!DS6</f>
        <v>【22.91】</v>
      </c>
      <c r="N85" s="6" t="str">
        <f>データ!ED6</f>
        <v>【-】</v>
      </c>
      <c r="O85" s="6" t="str">
        <f>データ!EO6</f>
        <v>【-】</v>
      </c>
    </row>
  </sheetData>
  <sheetProtection algorithmName="SHA-512" hashValue="9luB2OSSztNyDE4HWlQzD4TqcBYO+2DcoQyrAgQwhIowHs96AyjkzYI4sbbaKl8b9698g4mHQaqevcK9dal3qQ==" saltValue="QWc5Gp9Yo885EHBX7BuIK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56</v>
      </c>
      <c r="D3" s="16" t="s">
        <v>57</v>
      </c>
      <c r="E3" s="16" t="s">
        <v>5</v>
      </c>
      <c r="F3" s="16" t="s">
        <v>4</v>
      </c>
      <c r="G3" s="16" t="s">
        <v>24</v>
      </c>
      <c r="H3" s="75" t="s">
        <v>58</v>
      </c>
      <c r="I3" s="76"/>
      <c r="J3" s="76"/>
      <c r="K3" s="76"/>
      <c r="L3" s="76"/>
      <c r="M3" s="76"/>
      <c r="N3" s="76"/>
      <c r="O3" s="76"/>
      <c r="P3" s="76"/>
      <c r="Q3" s="76"/>
      <c r="R3" s="76"/>
      <c r="S3" s="76"/>
      <c r="T3" s="76"/>
      <c r="U3" s="76"/>
      <c r="V3" s="76"/>
      <c r="W3" s="76"/>
      <c r="X3" s="77"/>
      <c r="Y3" s="73" t="s">
        <v>52</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8</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14" t="s">
        <v>59</v>
      </c>
      <c r="B4" s="17"/>
      <c r="C4" s="17"/>
      <c r="D4" s="17"/>
      <c r="E4" s="17"/>
      <c r="F4" s="17"/>
      <c r="G4" s="17"/>
      <c r="H4" s="78"/>
      <c r="I4" s="79"/>
      <c r="J4" s="79"/>
      <c r="K4" s="79"/>
      <c r="L4" s="79"/>
      <c r="M4" s="79"/>
      <c r="N4" s="79"/>
      <c r="O4" s="79"/>
      <c r="P4" s="79"/>
      <c r="Q4" s="79"/>
      <c r="R4" s="79"/>
      <c r="S4" s="79"/>
      <c r="T4" s="79"/>
      <c r="U4" s="79"/>
      <c r="V4" s="79"/>
      <c r="W4" s="79"/>
      <c r="X4" s="80"/>
      <c r="Y4" s="74" t="s">
        <v>50</v>
      </c>
      <c r="Z4" s="74"/>
      <c r="AA4" s="74"/>
      <c r="AB4" s="74"/>
      <c r="AC4" s="74"/>
      <c r="AD4" s="74"/>
      <c r="AE4" s="74"/>
      <c r="AF4" s="74"/>
      <c r="AG4" s="74"/>
      <c r="AH4" s="74"/>
      <c r="AI4" s="74"/>
      <c r="AJ4" s="74" t="s">
        <v>44</v>
      </c>
      <c r="AK4" s="74"/>
      <c r="AL4" s="74"/>
      <c r="AM4" s="74"/>
      <c r="AN4" s="74"/>
      <c r="AO4" s="74"/>
      <c r="AP4" s="74"/>
      <c r="AQ4" s="74"/>
      <c r="AR4" s="74"/>
      <c r="AS4" s="74"/>
      <c r="AT4" s="74"/>
      <c r="AU4" s="74" t="s">
        <v>27</v>
      </c>
      <c r="AV4" s="74"/>
      <c r="AW4" s="74"/>
      <c r="AX4" s="74"/>
      <c r="AY4" s="74"/>
      <c r="AZ4" s="74"/>
      <c r="BA4" s="74"/>
      <c r="BB4" s="74"/>
      <c r="BC4" s="74"/>
      <c r="BD4" s="74"/>
      <c r="BE4" s="74"/>
      <c r="BF4" s="74" t="s">
        <v>60</v>
      </c>
      <c r="BG4" s="74"/>
      <c r="BH4" s="74"/>
      <c r="BI4" s="74"/>
      <c r="BJ4" s="74"/>
      <c r="BK4" s="74"/>
      <c r="BL4" s="74"/>
      <c r="BM4" s="74"/>
      <c r="BN4" s="74"/>
      <c r="BO4" s="74"/>
      <c r="BP4" s="74"/>
      <c r="BQ4" s="74" t="s">
        <v>14</v>
      </c>
      <c r="BR4" s="74"/>
      <c r="BS4" s="74"/>
      <c r="BT4" s="74"/>
      <c r="BU4" s="74"/>
      <c r="BV4" s="74"/>
      <c r="BW4" s="74"/>
      <c r="BX4" s="74"/>
      <c r="BY4" s="74"/>
      <c r="BZ4" s="74"/>
      <c r="CA4" s="74"/>
      <c r="CB4" s="74" t="s">
        <v>61</v>
      </c>
      <c r="CC4" s="74"/>
      <c r="CD4" s="74"/>
      <c r="CE4" s="74"/>
      <c r="CF4" s="74"/>
      <c r="CG4" s="74"/>
      <c r="CH4" s="74"/>
      <c r="CI4" s="74"/>
      <c r="CJ4" s="74"/>
      <c r="CK4" s="74"/>
      <c r="CL4" s="74"/>
      <c r="CM4" s="74" t="s">
        <v>63</v>
      </c>
      <c r="CN4" s="74"/>
      <c r="CO4" s="74"/>
      <c r="CP4" s="74"/>
      <c r="CQ4" s="74"/>
      <c r="CR4" s="74"/>
      <c r="CS4" s="74"/>
      <c r="CT4" s="74"/>
      <c r="CU4" s="74"/>
      <c r="CV4" s="74"/>
      <c r="CW4" s="74"/>
      <c r="CX4" s="74" t="s">
        <v>64</v>
      </c>
      <c r="CY4" s="74"/>
      <c r="CZ4" s="74"/>
      <c r="DA4" s="74"/>
      <c r="DB4" s="74"/>
      <c r="DC4" s="74"/>
      <c r="DD4" s="74"/>
      <c r="DE4" s="74"/>
      <c r="DF4" s="74"/>
      <c r="DG4" s="74"/>
      <c r="DH4" s="74"/>
      <c r="DI4" s="74" t="s">
        <v>65</v>
      </c>
      <c r="DJ4" s="74"/>
      <c r="DK4" s="74"/>
      <c r="DL4" s="74"/>
      <c r="DM4" s="74"/>
      <c r="DN4" s="74"/>
      <c r="DO4" s="74"/>
      <c r="DP4" s="74"/>
      <c r="DQ4" s="74"/>
      <c r="DR4" s="74"/>
      <c r="DS4" s="74"/>
      <c r="DT4" s="74" t="s">
        <v>66</v>
      </c>
      <c r="DU4" s="74"/>
      <c r="DV4" s="74"/>
      <c r="DW4" s="74"/>
      <c r="DX4" s="74"/>
      <c r="DY4" s="74"/>
      <c r="DZ4" s="74"/>
      <c r="EA4" s="74"/>
      <c r="EB4" s="74"/>
      <c r="EC4" s="74"/>
      <c r="ED4" s="74"/>
      <c r="EE4" s="74" t="s">
        <v>67</v>
      </c>
      <c r="EF4" s="74"/>
      <c r="EG4" s="74"/>
      <c r="EH4" s="74"/>
      <c r="EI4" s="74"/>
      <c r="EJ4" s="74"/>
      <c r="EK4" s="74"/>
      <c r="EL4" s="74"/>
      <c r="EM4" s="74"/>
      <c r="EN4" s="74"/>
      <c r="EO4" s="74"/>
    </row>
    <row r="5" spans="1:148" x14ac:dyDescent="0.15">
      <c r="A5" s="14" t="s">
        <v>68</v>
      </c>
      <c r="B5" s="18"/>
      <c r="C5" s="18"/>
      <c r="D5" s="18"/>
      <c r="E5" s="18"/>
      <c r="F5" s="18"/>
      <c r="G5" s="18"/>
      <c r="H5" s="23" t="s">
        <v>55</v>
      </c>
      <c r="I5" s="23" t="s">
        <v>69</v>
      </c>
      <c r="J5" s="23" t="s">
        <v>70</v>
      </c>
      <c r="K5" s="23" t="s">
        <v>71</v>
      </c>
      <c r="L5" s="23" t="s">
        <v>72</v>
      </c>
      <c r="M5" s="23" t="s">
        <v>6</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42</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2022</v>
      </c>
      <c r="C6" s="19">
        <f t="shared" si="1"/>
        <v>42153</v>
      </c>
      <c r="D6" s="19">
        <f t="shared" si="1"/>
        <v>46</v>
      </c>
      <c r="E6" s="19">
        <f t="shared" si="1"/>
        <v>18</v>
      </c>
      <c r="F6" s="19">
        <f t="shared" si="1"/>
        <v>0</v>
      </c>
      <c r="G6" s="19">
        <f t="shared" si="1"/>
        <v>0</v>
      </c>
      <c r="H6" s="19" t="str">
        <f t="shared" si="1"/>
        <v>宮城県　大崎市</v>
      </c>
      <c r="I6" s="19" t="str">
        <f t="shared" si="1"/>
        <v>法適用</v>
      </c>
      <c r="J6" s="19" t="str">
        <f t="shared" si="1"/>
        <v>下水道事業</v>
      </c>
      <c r="K6" s="19" t="str">
        <f t="shared" si="1"/>
        <v>特定地域生活排水処理</v>
      </c>
      <c r="L6" s="19" t="str">
        <f t="shared" si="1"/>
        <v>K2</v>
      </c>
      <c r="M6" s="19" t="str">
        <f t="shared" si="1"/>
        <v>非設置</v>
      </c>
      <c r="N6" s="24" t="str">
        <f t="shared" si="1"/>
        <v>-</v>
      </c>
      <c r="O6" s="24">
        <f t="shared" si="1"/>
        <v>32.6</v>
      </c>
      <c r="P6" s="24">
        <f t="shared" si="1"/>
        <v>11.24</v>
      </c>
      <c r="Q6" s="24">
        <f t="shared" si="1"/>
        <v>100</v>
      </c>
      <c r="R6" s="24">
        <f t="shared" si="1"/>
        <v>3740</v>
      </c>
      <c r="S6" s="24">
        <f t="shared" si="1"/>
        <v>125444</v>
      </c>
      <c r="T6" s="24">
        <f t="shared" si="1"/>
        <v>796.81</v>
      </c>
      <c r="U6" s="24">
        <f t="shared" si="1"/>
        <v>157.43</v>
      </c>
      <c r="V6" s="24">
        <f t="shared" si="1"/>
        <v>14028</v>
      </c>
      <c r="W6" s="24">
        <f t="shared" si="1"/>
        <v>2.94</v>
      </c>
      <c r="X6" s="24">
        <f t="shared" si="1"/>
        <v>4771.43</v>
      </c>
      <c r="Y6" s="28" t="str">
        <f t="shared" ref="Y6:AH6" si="2">IF(Y7="",NA(),Y7)</f>
        <v>-</v>
      </c>
      <c r="Z6" s="28" t="str">
        <f t="shared" si="2"/>
        <v>-</v>
      </c>
      <c r="AA6" s="28">
        <f t="shared" si="2"/>
        <v>118.46</v>
      </c>
      <c r="AB6" s="28">
        <f t="shared" si="2"/>
        <v>108.94</v>
      </c>
      <c r="AC6" s="28">
        <f t="shared" si="2"/>
        <v>103.78</v>
      </c>
      <c r="AD6" s="28" t="str">
        <f t="shared" si="2"/>
        <v>-</v>
      </c>
      <c r="AE6" s="28" t="str">
        <f t="shared" si="2"/>
        <v>-</v>
      </c>
      <c r="AF6" s="28">
        <f t="shared" si="2"/>
        <v>99.03</v>
      </c>
      <c r="AG6" s="28">
        <f t="shared" si="2"/>
        <v>100.41</v>
      </c>
      <c r="AH6" s="28">
        <f t="shared" si="2"/>
        <v>100.17</v>
      </c>
      <c r="AI6" s="24" t="str">
        <f>IF(AI7="","",IF(AI7="-","【-】","【"&amp;SUBSTITUTE(TEXT(AI7,"#,##0.00"),"-","△")&amp;"】"))</f>
        <v>【100.42】</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74.239999999999995</v>
      </c>
      <c r="AR6" s="28">
        <f t="shared" si="3"/>
        <v>83.92</v>
      </c>
      <c r="AS6" s="28">
        <f t="shared" si="3"/>
        <v>89.31</v>
      </c>
      <c r="AT6" s="24" t="str">
        <f>IF(AT7="","",IF(AT7="-","【-】","【"&amp;SUBSTITUTE(TEXT(AT7,"#,##0.00"),"-","△")&amp;"】"))</f>
        <v>【82.66】</v>
      </c>
      <c r="AU6" s="28" t="str">
        <f t="shared" ref="AU6:BD6" si="4">IF(AU7="",NA(),AU7)</f>
        <v>-</v>
      </c>
      <c r="AV6" s="28" t="str">
        <f t="shared" si="4"/>
        <v>-</v>
      </c>
      <c r="AW6" s="28">
        <f t="shared" si="4"/>
        <v>251.42</v>
      </c>
      <c r="AX6" s="28">
        <f t="shared" si="4"/>
        <v>260.39999999999998</v>
      </c>
      <c r="AY6" s="28">
        <f t="shared" si="4"/>
        <v>328.36</v>
      </c>
      <c r="AZ6" s="28" t="str">
        <f t="shared" si="4"/>
        <v>-</v>
      </c>
      <c r="BA6" s="28" t="str">
        <f t="shared" si="4"/>
        <v>-</v>
      </c>
      <c r="BB6" s="28">
        <f t="shared" si="4"/>
        <v>100.47</v>
      </c>
      <c r="BC6" s="28">
        <f t="shared" si="4"/>
        <v>122.71</v>
      </c>
      <c r="BD6" s="28">
        <f t="shared" si="4"/>
        <v>138.19999999999999</v>
      </c>
      <c r="BE6" s="24" t="str">
        <f>IF(BE7="","",IF(BE7="-","【-】","【"&amp;SUBSTITUTE(TEXT(BE7,"#,##0.00"),"-","△")&amp;"】"))</f>
        <v>【140.15】</v>
      </c>
      <c r="BF6" s="28" t="str">
        <f t="shared" ref="BF6:BO6" si="5">IF(BF7="",NA(),BF7)</f>
        <v>-</v>
      </c>
      <c r="BG6" s="28" t="str">
        <f t="shared" si="5"/>
        <v>-</v>
      </c>
      <c r="BH6" s="28">
        <f t="shared" si="5"/>
        <v>50.41</v>
      </c>
      <c r="BI6" s="28">
        <f t="shared" si="5"/>
        <v>0.57999999999999996</v>
      </c>
      <c r="BJ6" s="28">
        <f t="shared" si="5"/>
        <v>0.59</v>
      </c>
      <c r="BK6" s="28" t="str">
        <f t="shared" si="5"/>
        <v>-</v>
      </c>
      <c r="BL6" s="28" t="str">
        <f t="shared" si="5"/>
        <v>-</v>
      </c>
      <c r="BM6" s="28">
        <f t="shared" si="5"/>
        <v>294.27</v>
      </c>
      <c r="BN6" s="28">
        <f t="shared" si="5"/>
        <v>294.08999999999997</v>
      </c>
      <c r="BO6" s="28">
        <f t="shared" si="5"/>
        <v>294.08999999999997</v>
      </c>
      <c r="BP6" s="24" t="str">
        <f>IF(BP7="","",IF(BP7="-","【-】","【"&amp;SUBSTITUTE(TEXT(BP7,"#,##0.00"),"-","△")&amp;"】"))</f>
        <v>【307.39】</v>
      </c>
      <c r="BQ6" s="28" t="str">
        <f t="shared" ref="BQ6:BZ6" si="6">IF(BQ7="",NA(),BQ7)</f>
        <v>-</v>
      </c>
      <c r="BR6" s="28" t="str">
        <f t="shared" si="6"/>
        <v>-</v>
      </c>
      <c r="BS6" s="28">
        <f t="shared" si="6"/>
        <v>55.33</v>
      </c>
      <c r="BT6" s="28">
        <f t="shared" si="6"/>
        <v>54.65</v>
      </c>
      <c r="BU6" s="28">
        <f t="shared" si="6"/>
        <v>50.5</v>
      </c>
      <c r="BV6" s="28" t="str">
        <f t="shared" si="6"/>
        <v>-</v>
      </c>
      <c r="BW6" s="28" t="str">
        <f t="shared" si="6"/>
        <v>-</v>
      </c>
      <c r="BX6" s="28">
        <f t="shared" si="6"/>
        <v>60.59</v>
      </c>
      <c r="BY6" s="28">
        <f t="shared" si="6"/>
        <v>60</v>
      </c>
      <c r="BZ6" s="28">
        <f t="shared" si="6"/>
        <v>59.01</v>
      </c>
      <c r="CA6" s="24" t="str">
        <f>IF(CA7="","",IF(CA7="-","【-】","【"&amp;SUBSTITUTE(TEXT(CA7,"#,##0.00"),"-","△")&amp;"】"))</f>
        <v>【57.03】</v>
      </c>
      <c r="CB6" s="28" t="str">
        <f t="shared" ref="CB6:CK6" si="7">IF(CB7="",NA(),CB7)</f>
        <v>-</v>
      </c>
      <c r="CC6" s="28" t="str">
        <f t="shared" si="7"/>
        <v>-</v>
      </c>
      <c r="CD6" s="28">
        <f t="shared" si="7"/>
        <v>331.16</v>
      </c>
      <c r="CE6" s="28">
        <f t="shared" si="7"/>
        <v>335.03</v>
      </c>
      <c r="CF6" s="28">
        <f t="shared" si="7"/>
        <v>359.97</v>
      </c>
      <c r="CG6" s="28" t="str">
        <f t="shared" si="7"/>
        <v>-</v>
      </c>
      <c r="CH6" s="28" t="str">
        <f t="shared" si="7"/>
        <v>-</v>
      </c>
      <c r="CI6" s="28">
        <f t="shared" si="7"/>
        <v>280.23</v>
      </c>
      <c r="CJ6" s="28">
        <f t="shared" si="7"/>
        <v>282.70999999999998</v>
      </c>
      <c r="CK6" s="28">
        <f t="shared" si="7"/>
        <v>291.82</v>
      </c>
      <c r="CL6" s="24" t="str">
        <f>IF(CL7="","",IF(CL7="-","【-】","【"&amp;SUBSTITUTE(TEXT(CL7,"#,##0.00"),"-","△")&amp;"】"))</f>
        <v>【294.83】</v>
      </c>
      <c r="CM6" s="28" t="str">
        <f t="shared" ref="CM6:CV6" si="8">IF(CM7="",NA(),CM7)</f>
        <v>-</v>
      </c>
      <c r="CN6" s="28" t="str">
        <f t="shared" si="8"/>
        <v>-</v>
      </c>
      <c r="CO6" s="28">
        <f t="shared" si="8"/>
        <v>51.96</v>
      </c>
      <c r="CP6" s="28">
        <f t="shared" si="8"/>
        <v>51.5</v>
      </c>
      <c r="CQ6" s="28">
        <f t="shared" si="8"/>
        <v>49.65</v>
      </c>
      <c r="CR6" s="28" t="str">
        <f t="shared" si="8"/>
        <v>-</v>
      </c>
      <c r="CS6" s="28" t="str">
        <f t="shared" si="8"/>
        <v>-</v>
      </c>
      <c r="CT6" s="28">
        <f t="shared" si="8"/>
        <v>58.19</v>
      </c>
      <c r="CU6" s="28">
        <f t="shared" si="8"/>
        <v>56.52</v>
      </c>
      <c r="CV6" s="28">
        <f t="shared" si="8"/>
        <v>88.45</v>
      </c>
      <c r="CW6" s="24" t="str">
        <f>IF(CW7="","",IF(CW7="-","【-】","【"&amp;SUBSTITUTE(TEXT(CW7,"#,##0.00"),"-","△")&amp;"】"))</f>
        <v>【84.27】</v>
      </c>
      <c r="CX6" s="28" t="str">
        <f t="shared" ref="CX6:DG6" si="9">IF(CX7="",NA(),CX7)</f>
        <v>-</v>
      </c>
      <c r="CY6" s="28" t="str">
        <f t="shared" si="9"/>
        <v>-</v>
      </c>
      <c r="CZ6" s="28">
        <f t="shared" si="9"/>
        <v>100</v>
      </c>
      <c r="DA6" s="28">
        <f t="shared" si="9"/>
        <v>100</v>
      </c>
      <c r="DB6" s="28">
        <f t="shared" si="9"/>
        <v>100</v>
      </c>
      <c r="DC6" s="28" t="str">
        <f t="shared" si="9"/>
        <v>-</v>
      </c>
      <c r="DD6" s="28" t="str">
        <f t="shared" si="9"/>
        <v>-</v>
      </c>
      <c r="DE6" s="28">
        <f t="shared" si="9"/>
        <v>87.8</v>
      </c>
      <c r="DF6" s="28">
        <f t="shared" si="9"/>
        <v>88.43</v>
      </c>
      <c r="DG6" s="28">
        <f t="shared" si="9"/>
        <v>90.34</v>
      </c>
      <c r="DH6" s="24" t="str">
        <f>IF(DH7="","",IF(DH7="-","【-】","【"&amp;SUBSTITUTE(TEXT(DH7,"#,##0.00"),"-","△")&amp;"】"))</f>
        <v>【86.02】</v>
      </c>
      <c r="DI6" s="28" t="str">
        <f t="shared" ref="DI6:DR6" si="10">IF(DI7="",NA(),DI7)</f>
        <v>-</v>
      </c>
      <c r="DJ6" s="28" t="str">
        <f t="shared" si="10"/>
        <v>-</v>
      </c>
      <c r="DK6" s="28">
        <f t="shared" si="10"/>
        <v>3.84</v>
      </c>
      <c r="DL6" s="28">
        <f t="shared" si="10"/>
        <v>7.35</v>
      </c>
      <c r="DM6" s="28">
        <f t="shared" si="10"/>
        <v>10.64</v>
      </c>
      <c r="DN6" s="28" t="str">
        <f t="shared" si="10"/>
        <v>-</v>
      </c>
      <c r="DO6" s="28" t="str">
        <f t="shared" si="10"/>
        <v>-</v>
      </c>
      <c r="DP6" s="28">
        <f t="shared" si="10"/>
        <v>15.74</v>
      </c>
      <c r="DQ6" s="28">
        <f t="shared" si="10"/>
        <v>21.02</v>
      </c>
      <c r="DR6" s="28">
        <f t="shared" si="10"/>
        <v>24.31</v>
      </c>
      <c r="DS6" s="24" t="str">
        <f>IF(DS7="","",IF(DS7="-","【-】","【"&amp;SUBSTITUTE(TEXT(DS7,"#,##0.00"),"-","△")&amp;"】"))</f>
        <v>【22.91】</v>
      </c>
      <c r="DT6" s="28" t="str">
        <f t="shared" ref="DT6:EC6" si="11">IF(DT7="",NA(),DT7)</f>
        <v>-</v>
      </c>
      <c r="DU6" s="28" t="str">
        <f t="shared" si="11"/>
        <v>-</v>
      </c>
      <c r="DV6" s="28" t="str">
        <f t="shared" si="11"/>
        <v>-</v>
      </c>
      <c r="DW6" s="28" t="str">
        <f t="shared" si="11"/>
        <v>-</v>
      </c>
      <c r="DX6" s="28" t="str">
        <f t="shared" si="11"/>
        <v>-</v>
      </c>
      <c r="DY6" s="28" t="str">
        <f t="shared" si="11"/>
        <v>-</v>
      </c>
      <c r="DZ6" s="28" t="str">
        <f t="shared" si="11"/>
        <v>-</v>
      </c>
      <c r="EA6" s="28" t="str">
        <f t="shared" si="11"/>
        <v>-</v>
      </c>
      <c r="EB6" s="28" t="str">
        <f t="shared" si="11"/>
        <v>-</v>
      </c>
      <c r="EC6" s="28" t="str">
        <f t="shared" si="11"/>
        <v>-</v>
      </c>
      <c r="ED6" s="24" t="str">
        <f>IF(ED7="","",IF(ED7="-","【-】","【"&amp;SUBSTITUTE(TEXT(ED7,"#,##0.00"),"-","△")&amp;"】"))</f>
        <v>【-】</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8" s="13" customFormat="1" x14ac:dyDescent="0.15">
      <c r="A7" s="14"/>
      <c r="B7" s="20">
        <v>2022</v>
      </c>
      <c r="C7" s="20">
        <v>42153</v>
      </c>
      <c r="D7" s="20">
        <v>46</v>
      </c>
      <c r="E7" s="20">
        <v>18</v>
      </c>
      <c r="F7" s="20">
        <v>0</v>
      </c>
      <c r="G7" s="20">
        <v>0</v>
      </c>
      <c r="H7" s="20" t="s">
        <v>95</v>
      </c>
      <c r="I7" s="20" t="s">
        <v>96</v>
      </c>
      <c r="J7" s="20" t="s">
        <v>97</v>
      </c>
      <c r="K7" s="20" t="s">
        <v>98</v>
      </c>
      <c r="L7" s="20" t="s">
        <v>99</v>
      </c>
      <c r="M7" s="20" t="s">
        <v>100</v>
      </c>
      <c r="N7" s="25" t="s">
        <v>101</v>
      </c>
      <c r="O7" s="25">
        <v>32.6</v>
      </c>
      <c r="P7" s="25">
        <v>11.24</v>
      </c>
      <c r="Q7" s="25">
        <v>100</v>
      </c>
      <c r="R7" s="25">
        <v>3740</v>
      </c>
      <c r="S7" s="25">
        <v>125444</v>
      </c>
      <c r="T7" s="25">
        <v>796.81</v>
      </c>
      <c r="U7" s="25">
        <v>157.43</v>
      </c>
      <c r="V7" s="25">
        <v>14028</v>
      </c>
      <c r="W7" s="25">
        <v>2.94</v>
      </c>
      <c r="X7" s="25">
        <v>4771.43</v>
      </c>
      <c r="Y7" s="25" t="s">
        <v>101</v>
      </c>
      <c r="Z7" s="25" t="s">
        <v>101</v>
      </c>
      <c r="AA7" s="25">
        <v>118.46</v>
      </c>
      <c r="AB7" s="25">
        <v>108.94</v>
      </c>
      <c r="AC7" s="25">
        <v>103.78</v>
      </c>
      <c r="AD7" s="25" t="s">
        <v>101</v>
      </c>
      <c r="AE7" s="25" t="s">
        <v>101</v>
      </c>
      <c r="AF7" s="25">
        <v>99.03</v>
      </c>
      <c r="AG7" s="25">
        <v>100.41</v>
      </c>
      <c r="AH7" s="25">
        <v>100.17</v>
      </c>
      <c r="AI7" s="25">
        <v>100.42</v>
      </c>
      <c r="AJ7" s="25" t="s">
        <v>101</v>
      </c>
      <c r="AK7" s="25" t="s">
        <v>101</v>
      </c>
      <c r="AL7" s="25">
        <v>0</v>
      </c>
      <c r="AM7" s="25">
        <v>0</v>
      </c>
      <c r="AN7" s="25">
        <v>0</v>
      </c>
      <c r="AO7" s="25" t="s">
        <v>101</v>
      </c>
      <c r="AP7" s="25" t="s">
        <v>101</v>
      </c>
      <c r="AQ7" s="25">
        <v>74.239999999999995</v>
      </c>
      <c r="AR7" s="25">
        <v>83.92</v>
      </c>
      <c r="AS7" s="25">
        <v>89.31</v>
      </c>
      <c r="AT7" s="25">
        <v>82.66</v>
      </c>
      <c r="AU7" s="25" t="s">
        <v>101</v>
      </c>
      <c r="AV7" s="25" t="s">
        <v>101</v>
      </c>
      <c r="AW7" s="25">
        <v>251.42</v>
      </c>
      <c r="AX7" s="25">
        <v>260.39999999999998</v>
      </c>
      <c r="AY7" s="25">
        <v>328.36</v>
      </c>
      <c r="AZ7" s="25" t="s">
        <v>101</v>
      </c>
      <c r="BA7" s="25" t="s">
        <v>101</v>
      </c>
      <c r="BB7" s="25">
        <v>100.47</v>
      </c>
      <c r="BC7" s="25">
        <v>122.71</v>
      </c>
      <c r="BD7" s="25">
        <v>138.19999999999999</v>
      </c>
      <c r="BE7" s="25">
        <v>140.15</v>
      </c>
      <c r="BF7" s="25" t="s">
        <v>101</v>
      </c>
      <c r="BG7" s="25" t="s">
        <v>101</v>
      </c>
      <c r="BH7" s="25">
        <v>50.41</v>
      </c>
      <c r="BI7" s="25">
        <v>0.57999999999999996</v>
      </c>
      <c r="BJ7" s="25">
        <v>0.59</v>
      </c>
      <c r="BK7" s="25" t="s">
        <v>101</v>
      </c>
      <c r="BL7" s="25" t="s">
        <v>101</v>
      </c>
      <c r="BM7" s="25">
        <v>294.27</v>
      </c>
      <c r="BN7" s="25">
        <v>294.08999999999997</v>
      </c>
      <c r="BO7" s="25">
        <v>294.08999999999997</v>
      </c>
      <c r="BP7" s="25">
        <v>307.39</v>
      </c>
      <c r="BQ7" s="25" t="s">
        <v>101</v>
      </c>
      <c r="BR7" s="25" t="s">
        <v>101</v>
      </c>
      <c r="BS7" s="25">
        <v>55.33</v>
      </c>
      <c r="BT7" s="25">
        <v>54.65</v>
      </c>
      <c r="BU7" s="25">
        <v>50.5</v>
      </c>
      <c r="BV7" s="25" t="s">
        <v>101</v>
      </c>
      <c r="BW7" s="25" t="s">
        <v>101</v>
      </c>
      <c r="BX7" s="25">
        <v>60.59</v>
      </c>
      <c r="BY7" s="25">
        <v>60</v>
      </c>
      <c r="BZ7" s="25">
        <v>59.01</v>
      </c>
      <c r="CA7" s="25">
        <v>57.03</v>
      </c>
      <c r="CB7" s="25" t="s">
        <v>101</v>
      </c>
      <c r="CC7" s="25" t="s">
        <v>101</v>
      </c>
      <c r="CD7" s="25">
        <v>331.16</v>
      </c>
      <c r="CE7" s="25">
        <v>335.03</v>
      </c>
      <c r="CF7" s="25">
        <v>359.97</v>
      </c>
      <c r="CG7" s="25" t="s">
        <v>101</v>
      </c>
      <c r="CH7" s="25" t="s">
        <v>101</v>
      </c>
      <c r="CI7" s="25">
        <v>280.23</v>
      </c>
      <c r="CJ7" s="25">
        <v>282.70999999999998</v>
      </c>
      <c r="CK7" s="25">
        <v>291.82</v>
      </c>
      <c r="CL7" s="25">
        <v>294.83</v>
      </c>
      <c r="CM7" s="25" t="s">
        <v>101</v>
      </c>
      <c r="CN7" s="25" t="s">
        <v>101</v>
      </c>
      <c r="CO7" s="25">
        <v>51.96</v>
      </c>
      <c r="CP7" s="25">
        <v>51.5</v>
      </c>
      <c r="CQ7" s="25">
        <v>49.65</v>
      </c>
      <c r="CR7" s="25" t="s">
        <v>101</v>
      </c>
      <c r="CS7" s="25" t="s">
        <v>101</v>
      </c>
      <c r="CT7" s="25">
        <v>58.19</v>
      </c>
      <c r="CU7" s="25">
        <v>56.52</v>
      </c>
      <c r="CV7" s="25">
        <v>88.45</v>
      </c>
      <c r="CW7" s="25">
        <v>84.27</v>
      </c>
      <c r="CX7" s="25" t="s">
        <v>101</v>
      </c>
      <c r="CY7" s="25" t="s">
        <v>101</v>
      </c>
      <c r="CZ7" s="25">
        <v>100</v>
      </c>
      <c r="DA7" s="25">
        <v>100</v>
      </c>
      <c r="DB7" s="25">
        <v>100</v>
      </c>
      <c r="DC7" s="25" t="s">
        <v>101</v>
      </c>
      <c r="DD7" s="25" t="s">
        <v>101</v>
      </c>
      <c r="DE7" s="25">
        <v>87.8</v>
      </c>
      <c r="DF7" s="25">
        <v>88.43</v>
      </c>
      <c r="DG7" s="25">
        <v>90.34</v>
      </c>
      <c r="DH7" s="25">
        <v>86.02</v>
      </c>
      <c r="DI7" s="25" t="s">
        <v>101</v>
      </c>
      <c r="DJ7" s="25" t="s">
        <v>101</v>
      </c>
      <c r="DK7" s="25">
        <v>3.84</v>
      </c>
      <c r="DL7" s="25">
        <v>7.35</v>
      </c>
      <c r="DM7" s="25">
        <v>10.64</v>
      </c>
      <c r="DN7" s="25" t="s">
        <v>101</v>
      </c>
      <c r="DO7" s="25" t="s">
        <v>101</v>
      </c>
      <c r="DP7" s="25">
        <v>15.74</v>
      </c>
      <c r="DQ7" s="25">
        <v>21.02</v>
      </c>
      <c r="DR7" s="25">
        <v>24.31</v>
      </c>
      <c r="DS7" s="25">
        <v>22.91</v>
      </c>
      <c r="DT7" s="25" t="s">
        <v>101</v>
      </c>
      <c r="DU7" s="25" t="s">
        <v>101</v>
      </c>
      <c r="DV7" s="25" t="s">
        <v>101</v>
      </c>
      <c r="DW7" s="25" t="s">
        <v>101</v>
      </c>
      <c r="DX7" s="25" t="s">
        <v>101</v>
      </c>
      <c r="DY7" s="25" t="s">
        <v>101</v>
      </c>
      <c r="DZ7" s="25" t="s">
        <v>101</v>
      </c>
      <c r="EA7" s="25" t="s">
        <v>101</v>
      </c>
      <c r="EB7" s="25" t="s">
        <v>101</v>
      </c>
      <c r="EC7" s="25" t="s">
        <v>101</v>
      </c>
      <c r="ED7" s="25" t="s">
        <v>101</v>
      </c>
      <c r="EE7" s="25" t="s">
        <v>101</v>
      </c>
      <c r="EF7" s="25" t="s">
        <v>101</v>
      </c>
      <c r="EG7" s="25" t="s">
        <v>101</v>
      </c>
      <c r="EH7" s="25" t="s">
        <v>101</v>
      </c>
      <c r="EI7" s="25" t="s">
        <v>101</v>
      </c>
      <c r="EJ7" s="25" t="s">
        <v>101</v>
      </c>
      <c r="EK7" s="25" t="s">
        <v>101</v>
      </c>
      <c r="EL7" s="25" t="s">
        <v>101</v>
      </c>
      <c r="EM7" s="25" t="s">
        <v>101</v>
      </c>
      <c r="EN7" s="25" t="s">
        <v>101</v>
      </c>
      <c r="EO7" s="25" t="s">
        <v>101</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2024-02-15T04:46:14Z</vt:filetime>
  </property>
</Properties>
</file>