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4 市町村回答\13_大崎市★☆\04確定\"/>
    </mc:Choice>
  </mc:AlternateContent>
  <workbookProtection workbookAlgorithmName="SHA-512" workbookHashValue="hfv8Er2kX0HX71D7l3EvHGRIx2vV14pWa54nX+Oid/YEVkTmzRcH9LeYq2I+sHkRiQ6/sXXVrBY2dtlTao77og==" workbookSaltValue="bkvS5zBzjkU0Ak3AdRz75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<sst xmlns="http://schemas.openxmlformats.org/spreadsheetml/2006/main" count="253" uniqueCount="114">
  <si>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</si>
  <si>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</si>
  <si>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</si>
  <si>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</si>
  <si>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</si>
  <si>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</si>
  <si>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</si>
  <si>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</si>
  <si>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</si>
  <si>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</si>
  <si>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</si>
  <si>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</si>
  <si>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</si>
  <si>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</si>
  <si>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</si>
  <si>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</si>
  <si>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</si>
  <si>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</si>
  <si>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</si>
  <si>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</si>
  <si>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</si>
  <si>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</si>
  <si>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</si>
  <si>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</si>
  <si>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</si>
  <si>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</si>
  <si>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</si>
  <si>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</si>
  <si>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</si>
  <si>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</si>
  <si>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</si>
  <si>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</si>
  <si>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</si>
  <si>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</si>
  <si>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</si>
  <si>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</si>
  <si>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</si>
  <si>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</si>
  <si>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</si>
  <si>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</si>
  <si>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</si>
  <si>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</si>
  <si>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</si>
  <si>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</si>
  <si>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</si>
  <si>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</si>
  <si>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</si>
  <si>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</si>
  <si>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</si>
  <si>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</si>
  <si>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</si>
  <si>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</si>
  <si>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</si>
  <si>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</si>
  <si>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</si>
  <si>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</si>
  <si>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</si>
  <si>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</si>
  <si>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</si>
  <si>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</si>
  <si>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</si>
  <si>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</si>
  <si>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</si>
  <si>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</si>
  <si>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</si>
  <si>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</si>
  <si>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</si>
  <si>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</si>
  <si>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</si>
  <si>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</si>
  <si>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</si>
  <si>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</si>
  <si>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</si>
  <si>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</si>
  <si>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</si>
  <si>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</si>
  <si>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</si>
  <si>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</si>
  <si>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</si>
  <si>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</si>
  <si>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</si>
  <si>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</si>
  <si>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</si>
  <si>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</si>
  <si>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</si>
  <si>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</si>
  <si>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</si>
  <si>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</si>
  <si>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</si>
  <si>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</si>
  <si>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</si>
  <si>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</si>
  <si>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</si>
  <si>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</si>
  <si>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</si>
  <si>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宮城県　大崎市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</si>
  <si>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</si>
  <si>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</si>
  <si>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</si>
  <si>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</si>
  <si>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</si>
  <si>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</si>
  <si>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</si>
  <si>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</si>
  <si>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</si>
  <si>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</si>
  <si>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</si>
  <si>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</si>
  <si>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</si>
  <si>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</si>
  <si>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</si>
  <si>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
②管渠老朽化率
③管渠改善率
　①有形固定資産減価償却率は，13.63％で類似団体と比較すると16.3ポイント低いが，これは，令和2年度に法適用し，経過年数が短いためと考える。②管渠老朽化率は前年度比1.12ポイント増の1.26％となった。耐用年数を迎えた管渠が増加していることを示すものであり，今後更に増加していくことから，管渠の改善に計画的に取り組み，③管渠改善率につなげていく必要がある。</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4">
      <t>カンキョ</t>
    </rPh>
    <rPh sb="24" eb="26">
      <t>カイゼン</t>
    </rPh>
    <rPh sb="26" eb="27">
      <t>リツ</t>
    </rPh>
    <rPh sb="30" eb="32">
      <t>ユウケイ</t>
    </rPh>
    <rPh sb="32" eb="34">
      <t>コテイ</t>
    </rPh>
    <rPh sb="34" eb="36">
      <t>シサン</t>
    </rPh>
    <rPh sb="36" eb="38">
      <t>ゲンカ</t>
    </rPh>
    <rPh sb="38" eb="40">
      <t>ショウキャク</t>
    </rPh>
    <rPh sb="40" eb="41">
      <t>リツ</t>
    </rPh>
    <rPh sb="50" eb="54">
      <t>ルイジダンタイ</t>
    </rPh>
    <rPh sb="55" eb="57">
      <t>ヒカク</t>
    </rPh>
    <rPh sb="68" eb="69">
      <t>ヒク</t>
    </rPh>
    <rPh sb="76" eb="77">
      <t>レイ</t>
    </rPh>
    <rPh sb="77" eb="78">
      <t>ワ</t>
    </rPh>
    <rPh sb="79" eb="81">
      <t>ネンド</t>
    </rPh>
    <rPh sb="82" eb="83">
      <t>ホウ</t>
    </rPh>
    <rPh sb="83" eb="85">
      <t>テキヨウ</t>
    </rPh>
    <rPh sb="87" eb="92">
      <t>ケイカネン</t>
    </rPh>
    <rPh sb="92" eb="93">
      <t>ミジカ</t>
    </rPh>
    <rPh sb="97" eb="98">
      <t>カンガ</t>
    </rPh>
    <rPh sb="102" eb="104">
      <t>カンキョ</t>
    </rPh>
    <rPh sb="104" eb="107">
      <t>ロウキュウカ</t>
    </rPh>
    <rPh sb="107" eb="108">
      <t>リツ</t>
    </rPh>
    <rPh sb="109" eb="112">
      <t>ゼンネンド</t>
    </rPh>
    <rPh sb="112" eb="113">
      <t>ヒ</t>
    </rPh>
    <rPh sb="121" eb="122">
      <t>ゾウ</t>
    </rPh>
    <rPh sb="133" eb="137">
      <t>タイヨウ</t>
    </rPh>
    <rPh sb="138" eb="139">
      <t>ムカ</t>
    </rPh>
    <rPh sb="141" eb="143">
      <t>カンキョ</t>
    </rPh>
    <rPh sb="144" eb="146">
      <t>ゾウカ</t>
    </rPh>
    <rPh sb="153" eb="154">
      <t>シメ</t>
    </rPh>
    <rPh sb="161" eb="163">
      <t>コンゴ</t>
    </rPh>
    <rPh sb="163" eb="164">
      <t>サラ</t>
    </rPh>
    <rPh sb="165" eb="167">
      <t>ゾウカ</t>
    </rPh>
    <rPh sb="192" eb="194">
      <t>カンキョ</t>
    </rPh>
    <rPh sb="194" eb="196">
      <t>カイゼン</t>
    </rPh>
    <rPh sb="196" eb="197">
      <t>リツ</t>
    </rPh>
    <rPh sb="204" eb="209">
      <t>ヒツヨウ</t>
    </rPh>
    <phoneticPr fontId="1"/>
  </si>
  <si>
    <t>　経費回収率増や汚水処理原価減少など，汚水に係る指標に改善がみられたが，施設利用率や水洗化率は依然として低く，使用料収入増や施設の効率的運用のためにも，水洗化人口の増への取組が必要である。また，経常収支比率の低下をはじめそのほかの経営指標を類似団体，全国平均と比較しても経営の健全性・効率性が確保できているとは言い難い。
　令和2年度から地方公営企業法を適用し，損益や資産・負債の状況が明らかになった。中長期的な安定経営のため，今後，課題の把握とその改善に努めることが重要と考えている。</t>
    <rPh sb="1" eb="6">
      <t>ケイヒカイ</t>
    </rPh>
    <rPh sb="6" eb="7">
      <t>ゾウ</t>
    </rPh>
    <rPh sb="8" eb="14">
      <t>オスイショリ</t>
    </rPh>
    <rPh sb="14" eb="16">
      <t>ゲンショウ</t>
    </rPh>
    <rPh sb="19" eb="21">
      <t>オスイ</t>
    </rPh>
    <rPh sb="22" eb="24">
      <t>カカ</t>
    </rPh>
    <rPh sb="24" eb="26">
      <t>シヒョウ</t>
    </rPh>
    <rPh sb="27" eb="29">
      <t>カイゼン</t>
    </rPh>
    <rPh sb="36" eb="41">
      <t>シセツリヨ</t>
    </rPh>
    <rPh sb="42" eb="46">
      <t>スイセン</t>
    </rPh>
    <rPh sb="47" eb="49">
      <t>イゼン</t>
    </rPh>
    <rPh sb="52" eb="53">
      <t>ヒク</t>
    </rPh>
    <rPh sb="55" eb="60">
      <t>シヨウリョウシュウニュウ</t>
    </rPh>
    <rPh sb="60" eb="61">
      <t>ゾウ</t>
    </rPh>
    <rPh sb="62" eb="64">
      <t>シセツ</t>
    </rPh>
    <rPh sb="65" eb="68">
      <t>コウリツテキ</t>
    </rPh>
    <rPh sb="68" eb="70">
      <t>ウンヨウ</t>
    </rPh>
    <rPh sb="76" eb="81">
      <t>スイセンカジンコウ</t>
    </rPh>
    <rPh sb="82" eb="83">
      <t>ゾウ</t>
    </rPh>
    <rPh sb="85" eb="87">
      <t>トリクミ</t>
    </rPh>
    <rPh sb="88" eb="90">
      <t>ヒツヨウ</t>
    </rPh>
    <rPh sb="97" eb="103">
      <t>ケイジョウ</t>
    </rPh>
    <rPh sb="104" eb="106">
      <t>テイカ</t>
    </rPh>
    <phoneticPr fontId="1"/>
  </si>
  <si>
    <r>
      <t>①経常収支比率　
　94.86％で，前年度に比べ2.72ポイント低下した。費用も減少したが繰入金減少により経常収入が減少したことが主な要因である。100％未満であり類似団体に比べても低い。
②累積欠損金比率
　前年度に続く純損失で未処理欠損金が増加し，累積欠損金比率が上昇した。
③流動比率　
　前年度比1.74ポイント増加したが，望ましいとされる100％以上と乖離している。また類似団体と比較しても33.53ポイント低い。これは流動負債の大半である</t>
    </r>
    <r>
      <rPr>
        <sz val="8"/>
        <rFont val="ＭＳ ゴシック"/>
        <family val="3"/>
        <charset val="128"/>
      </rPr>
      <t>企業債翌年度償還額が多く流動資産を上回っているためである。現状として償還年度の一般会計繰入金に依存しており，流</t>
    </r>
    <r>
      <rPr>
        <sz val="8"/>
        <color theme="1"/>
        <rFont val="ＭＳ ゴシック"/>
        <family val="3"/>
        <charset val="128"/>
      </rPr>
      <t>動資産増加と企業債残高を減らし償還額を抑制していくことが必要である。
④企業債残高対事業規模比率　
　前年度に比べ88.66ポイント低下したが，なお営業収益の9倍近くとなっている。類似団体，全国平均と比較しても比率が高い。
⑤経費回収率
　97.69％であり，前年度に比べ4.23ポイント増加した。使用料収入増と汚水処理費減が要因である。
⑥汚水処理原価
　汚水1㎥当たりの処理単価は207.13円で，前年度比8.2円減ったが，類似団体比49.68円高い。低下の主な理由は支払利息の減などにより汚水処理費が減少したことである。
⑦施設利用率，⑧水洗化率　施設利用率は類似団体と比較すると20.51ポイント低い。処理場の規模に対して処理水量が少ないため施設利用率が低くなっている。⑧の水洗化率は前年度比0.53ポイント低下し類似団体比でも9.56ポイント低い。
　共通して言えることは，水洗便所設置済人口を増やすことで水洗化率と施設利用率の向上が見込まれ下水道使用料の増加につながる。また，適切な維持管理や企業債新規借入抑制による利息負担軽減など経費削減をはかり，経営健全化に取り組まなければならない。</t>
    </r>
    <rPh sb="233" eb="234">
      <t>ガク</t>
    </rPh>
    <rPh sb="235" eb="237">
      <t>オ</t>
    </rPh>
    <rPh sb="237" eb="241">
      <t>リュウド</t>
    </rPh>
    <rPh sb="242" eb="244">
      <t>ウワマワ</t>
    </rPh>
    <rPh sb="254" eb="256">
      <t>ゲンジョウ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</si>
</sst>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0.01</c:v>
                </c:pt>
              </c:numCache>
            </c:numRef>
          </c:val>
          <c:extLst>
            <c:ext xmlns:c16="http://schemas.microsoft.com/office/drawing/2014/chart" uri="{C3380CC4-5D6E-409C-BE32-E72D297353CC}">
              <c16:uniqueId val="{00000000-7A3D-4E27-8FA5-660B45918F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7A3D-4E27-8FA5-660B45918F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44.22</c:v>
                </c:pt>
                <c:pt idx="2">
                  <c:v>45.03</c:v>
                </c:pt>
                <c:pt idx="3">
                  <c:v>44.33</c:v>
                </c:pt>
                <c:pt idx="4">
                  <c:v>43.2</c:v>
                </c:pt>
              </c:numCache>
            </c:numRef>
          </c:val>
          <c:extLst>
            <c:ext xmlns:c16="http://schemas.microsoft.com/office/drawing/2014/chart" uri="{C3380CC4-5D6E-409C-BE32-E72D297353CC}">
              <c16:uniqueId val="{00000000-08E0-4507-9691-5CD63D064E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08E0-4507-9691-5CD63D064E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81.010000000000005</c:v>
                </c:pt>
                <c:pt idx="2">
                  <c:v>81.650000000000006</c:v>
                </c:pt>
                <c:pt idx="3">
                  <c:v>83.86</c:v>
                </c:pt>
                <c:pt idx="4">
                  <c:v>83.33</c:v>
                </c:pt>
              </c:numCache>
            </c:numRef>
          </c:val>
          <c:extLst>
            <c:ext xmlns:c16="http://schemas.microsoft.com/office/drawing/2014/chart" uri="{C3380CC4-5D6E-409C-BE32-E72D297353CC}">
              <c16:uniqueId val="{00000000-5A7B-415C-AEDB-F59AB2369E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5A7B-415C-AEDB-F59AB2369E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108.41</c:v>
                </c:pt>
                <c:pt idx="2">
                  <c:v>94.73</c:v>
                </c:pt>
                <c:pt idx="3">
                  <c:v>97.58</c:v>
                </c:pt>
                <c:pt idx="4">
                  <c:v>94.86</c:v>
                </c:pt>
              </c:numCache>
            </c:numRef>
          </c:val>
          <c:extLst>
            <c:ext xmlns:c16="http://schemas.microsoft.com/office/drawing/2014/chart" uri="{C3380CC4-5D6E-409C-BE32-E72D297353CC}">
              <c16:uniqueId val="{00000000-0AE1-4881-86A3-BE5A8F43A2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0AE1-4881-86A3-BE5A8F43A2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3.69</c:v>
                </c:pt>
                <c:pt idx="2">
                  <c:v>6.89</c:v>
                </c:pt>
                <c:pt idx="3">
                  <c:v>10.19</c:v>
                </c:pt>
                <c:pt idx="4">
                  <c:v>13.63</c:v>
                </c:pt>
              </c:numCache>
            </c:numRef>
          </c:val>
          <c:extLst>
            <c:ext xmlns:c16="http://schemas.microsoft.com/office/drawing/2014/chart" uri="{C3380CC4-5D6E-409C-BE32-E72D297353CC}">
              <c16:uniqueId val="{00000000-94F3-4450-B3E3-A479207D70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94F3-4450-B3E3-A479207D70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7.0000000000000007E-2</c:v>
                </c:pt>
                <c:pt idx="3" formatCode="#,##0.00;&quot;△&quot;#,##0.00;&quot;-&quot;">
                  <c:v>0.14000000000000001</c:v>
                </c:pt>
                <c:pt idx="4" formatCode="#,##0.00;&quot;△&quot;#,##0.00;&quot;-&quot;">
                  <c:v>1.26</c:v>
                </c:pt>
              </c:numCache>
            </c:numRef>
          </c:val>
          <c:extLst>
            <c:ext xmlns:c16="http://schemas.microsoft.com/office/drawing/2014/chart" uri="{C3380CC4-5D6E-409C-BE32-E72D297353CC}">
              <c16:uniqueId val="{00000000-0AD0-4273-9EE2-7AF0EACB7E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0AD0-4273-9EE2-7AF0EACB7E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formatCode="#,##0.00;&quot;△&quot;#,##0.00;&quot;-&quot;">
                  <c:v>6.64</c:v>
                </c:pt>
                <c:pt idx="3" formatCode="#,##0.00;&quot;△&quot;#,##0.00;&quot;-&quot;">
                  <c:v>14.64</c:v>
                </c:pt>
                <c:pt idx="4" formatCode="#,##0.00;&quot;△&quot;#,##0.00;&quot;-&quot;">
                  <c:v>25.98</c:v>
                </c:pt>
              </c:numCache>
            </c:numRef>
          </c:val>
          <c:extLst>
            <c:ext xmlns:c16="http://schemas.microsoft.com/office/drawing/2014/chart" uri="{C3380CC4-5D6E-409C-BE32-E72D297353CC}">
              <c16:uniqueId val="{00000000-3990-41D0-864B-54AC0307D8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3990-41D0-864B-54AC0307D8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26.32</c:v>
                </c:pt>
                <c:pt idx="2">
                  <c:v>34.630000000000003</c:v>
                </c:pt>
                <c:pt idx="3">
                  <c:v>41.05</c:v>
                </c:pt>
                <c:pt idx="4">
                  <c:v>42.79</c:v>
                </c:pt>
              </c:numCache>
            </c:numRef>
          </c:val>
          <c:extLst>
            <c:ext xmlns:c16="http://schemas.microsoft.com/office/drawing/2014/chart" uri="{C3380CC4-5D6E-409C-BE32-E72D297353CC}">
              <c16:uniqueId val="{00000000-0F33-4E1E-B4B2-3D5A4AEDC9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0F33-4E1E-B4B2-3D5A4AEDC9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1362.73</c:v>
                </c:pt>
                <c:pt idx="2">
                  <c:v>1017.9</c:v>
                </c:pt>
                <c:pt idx="3">
                  <c:v>983.36</c:v>
                </c:pt>
                <c:pt idx="4">
                  <c:v>894.7</c:v>
                </c:pt>
              </c:numCache>
            </c:numRef>
          </c:val>
          <c:extLst>
            <c:ext xmlns:c16="http://schemas.microsoft.com/office/drawing/2014/chart" uri="{C3380CC4-5D6E-409C-BE32-E72D297353CC}">
              <c16:uniqueId val="{00000000-195A-49AC-9916-0013577818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195A-49AC-9916-0013577818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90.01</c:v>
                </c:pt>
                <c:pt idx="2">
                  <c:v>103.76</c:v>
                </c:pt>
                <c:pt idx="3">
                  <c:v>93.46</c:v>
                </c:pt>
                <c:pt idx="4">
                  <c:v>97.69</c:v>
                </c:pt>
              </c:numCache>
            </c:numRef>
          </c:val>
          <c:extLst>
            <c:ext xmlns:c16="http://schemas.microsoft.com/office/drawing/2014/chart" uri="{C3380CC4-5D6E-409C-BE32-E72D297353CC}">
              <c16:uniqueId val="{00000000-73FB-4631-823D-DD4348E7B2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73FB-4631-823D-DD4348E7B2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222.49</c:v>
                </c:pt>
                <c:pt idx="2">
                  <c:v>194.48</c:v>
                </c:pt>
                <c:pt idx="3">
                  <c:v>215.33</c:v>
                </c:pt>
                <c:pt idx="4">
                  <c:v>207.13</c:v>
                </c:pt>
              </c:numCache>
            </c:numRef>
          </c:val>
          <c:extLst>
            <c:ext xmlns:c16="http://schemas.microsoft.com/office/drawing/2014/chart" uri="{C3380CC4-5D6E-409C-BE32-E72D297353CC}">
              <c16:uniqueId val="{00000000-8685-4C67-B441-4FA52A9C07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8685-4C67-B441-4FA52A9C07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宮城県　大崎市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Bd1</v>
      </c>
      <c r="X8" s="33"/>
      <c r="Y8" s="33"/>
      <c r="Z8" s="33"/>
      <c r="AA8" s="33"/>
      <c r="AB8" s="33"/>
      <c r="AC8" s="33"/>
      <c r="AD8" s="34" t="str">
        <f>データ!$M$6</f>
        <v>非設置</v>
      </c>
      <c r="AE8" s="34"/>
      <c r="AF8" s="34"/>
      <c r="AG8" s="34"/>
      <c r="AH8" s="34"/>
      <c r="AI8" s="34"/>
      <c r="AJ8" s="34"/>
      <c r="AK8" s="3"/>
      <c r="AL8" s="35">
        <f>データ!S6</f>
        <v>123776</v>
      </c>
      <c r="AM8" s="35"/>
      <c r="AN8" s="35"/>
      <c r="AO8" s="35"/>
      <c r="AP8" s="35"/>
      <c r="AQ8" s="35"/>
      <c r="AR8" s="35"/>
      <c r="AS8" s="35"/>
      <c r="AT8" s="36">
        <f>データ!T6</f>
        <v>796.81</v>
      </c>
      <c r="AU8" s="36"/>
      <c r="AV8" s="36"/>
      <c r="AW8" s="36"/>
      <c r="AX8" s="36"/>
      <c r="AY8" s="36"/>
      <c r="AZ8" s="36"/>
      <c r="BA8" s="36"/>
      <c r="BB8" s="36">
        <f>データ!U6</f>
        <v>155.34</v>
      </c>
      <c r="BC8" s="36"/>
      <c r="BD8" s="36"/>
      <c r="BE8" s="36"/>
      <c r="BF8" s="36"/>
      <c r="BG8" s="36"/>
      <c r="BH8" s="36"/>
      <c r="BI8" s="36"/>
      <c r="BJ8" s="3"/>
      <c r="BK8" s="3"/>
      <c r="BL8" s="37" t="s">
        <v>16</v>
      </c>
      <c r="BM8" s="38"/>
      <c r="BN8" s="39" t="s">
        <v>21</v>
      </c>
      <c r="BO8" s="39"/>
      <c r="BP8" s="39"/>
      <c r="BQ8" s="39"/>
      <c r="BR8" s="39"/>
      <c r="BS8" s="39"/>
      <c r="BT8" s="39"/>
      <c r="BU8" s="39"/>
      <c r="BV8" s="39"/>
      <c r="BW8" s="39"/>
      <c r="BX8" s="39"/>
      <c r="BY8" s="40"/>
    </row>
    <row r="9" spans="1:78" ht="18.75" customHeight="1" x14ac:dyDescent="0.15">
      <c r="A9" s="2"/>
      <c r="B9" s="29" t="s">
        <v>22</v>
      </c>
      <c r="C9" s="29"/>
      <c r="D9" s="29"/>
      <c r="E9" s="29"/>
      <c r="F9" s="29"/>
      <c r="G9" s="29"/>
      <c r="H9" s="29"/>
      <c r="I9" s="29" t="s">
        <v>24</v>
      </c>
      <c r="J9" s="29"/>
      <c r="K9" s="29"/>
      <c r="L9" s="29"/>
      <c r="M9" s="29"/>
      <c r="N9" s="29"/>
      <c r="O9" s="29"/>
      <c r="P9" s="29" t="s">
        <v>25</v>
      </c>
      <c r="Q9" s="29"/>
      <c r="R9" s="29"/>
      <c r="S9" s="29"/>
      <c r="T9" s="29"/>
      <c r="U9" s="29"/>
      <c r="V9" s="29"/>
      <c r="W9" s="29" t="s">
        <v>28</v>
      </c>
      <c r="X9" s="29"/>
      <c r="Y9" s="29"/>
      <c r="Z9" s="29"/>
      <c r="AA9" s="29"/>
      <c r="AB9" s="29"/>
      <c r="AC9" s="29"/>
      <c r="AD9" s="29" t="s">
        <v>23</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3</v>
      </c>
      <c r="BC9" s="29"/>
      <c r="BD9" s="29"/>
      <c r="BE9" s="29"/>
      <c r="BF9" s="29"/>
      <c r="BG9" s="29"/>
      <c r="BH9" s="29"/>
      <c r="BI9" s="29"/>
      <c r="BJ9" s="3"/>
      <c r="BK9" s="3"/>
      <c r="BL9" s="41" t="s">
        <v>32</v>
      </c>
      <c r="BM9" s="42"/>
      <c r="BN9" s="43" t="s">
        <v>33</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53.85</v>
      </c>
      <c r="J10" s="36"/>
      <c r="K10" s="36"/>
      <c r="L10" s="36"/>
      <c r="M10" s="36"/>
      <c r="N10" s="36"/>
      <c r="O10" s="36"/>
      <c r="P10" s="36">
        <f>データ!P6</f>
        <v>39.67</v>
      </c>
      <c r="Q10" s="36"/>
      <c r="R10" s="36"/>
      <c r="S10" s="36"/>
      <c r="T10" s="36"/>
      <c r="U10" s="36"/>
      <c r="V10" s="36"/>
      <c r="W10" s="36">
        <f>データ!Q6</f>
        <v>93.04</v>
      </c>
      <c r="X10" s="36"/>
      <c r="Y10" s="36"/>
      <c r="Z10" s="36"/>
      <c r="AA10" s="36"/>
      <c r="AB10" s="36"/>
      <c r="AC10" s="36"/>
      <c r="AD10" s="35">
        <f>データ!R6</f>
        <v>3740</v>
      </c>
      <c r="AE10" s="35"/>
      <c r="AF10" s="35"/>
      <c r="AG10" s="35"/>
      <c r="AH10" s="35"/>
      <c r="AI10" s="35"/>
      <c r="AJ10" s="35"/>
      <c r="AK10" s="2"/>
      <c r="AL10" s="35">
        <f>データ!V6</f>
        <v>48823</v>
      </c>
      <c r="AM10" s="35"/>
      <c r="AN10" s="35"/>
      <c r="AO10" s="35"/>
      <c r="AP10" s="35"/>
      <c r="AQ10" s="35"/>
      <c r="AR10" s="35"/>
      <c r="AS10" s="35"/>
      <c r="AT10" s="36">
        <f>データ!W6</f>
        <v>14.83</v>
      </c>
      <c r="AU10" s="36"/>
      <c r="AV10" s="36"/>
      <c r="AW10" s="36"/>
      <c r="AX10" s="36"/>
      <c r="AY10" s="36"/>
      <c r="AZ10" s="36"/>
      <c r="BA10" s="36"/>
      <c r="BB10" s="36">
        <f>データ!X6</f>
        <v>3292.18</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1" t="s">
        <v>111</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1"/>
      <c r="BM58" s="72"/>
      <c r="BN58" s="72"/>
      <c r="BO58" s="72"/>
      <c r="BP58" s="72"/>
      <c r="BQ58" s="72"/>
      <c r="BR58" s="72"/>
      <c r="BS58" s="72"/>
      <c r="BT58" s="72"/>
      <c r="BU58" s="72"/>
      <c r="BV58" s="72"/>
      <c r="BW58" s="72"/>
      <c r="BX58" s="72"/>
      <c r="BY58" s="72"/>
      <c r="BZ58" s="73"/>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1"/>
      <c r="BM59" s="72"/>
      <c r="BN59" s="72"/>
      <c r="BO59" s="72"/>
      <c r="BP59" s="72"/>
      <c r="BQ59" s="72"/>
      <c r="BR59" s="72"/>
      <c r="BS59" s="72"/>
      <c r="BT59" s="72"/>
      <c r="BU59" s="72"/>
      <c r="BV59" s="72"/>
      <c r="BW59" s="72"/>
      <c r="BX59" s="72"/>
      <c r="BY59" s="72"/>
      <c r="BZ59" s="73"/>
    </row>
    <row r="60" spans="1:78" ht="13.5" customHeight="1" x14ac:dyDescent="0.15">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1"/>
      <c r="BM60" s="72"/>
      <c r="BN60" s="72"/>
      <c r="BO60" s="72"/>
      <c r="BP60" s="72"/>
      <c r="BQ60" s="72"/>
      <c r="BR60" s="72"/>
      <c r="BS60" s="72"/>
      <c r="BT60" s="72"/>
      <c r="BU60" s="72"/>
      <c r="BV60" s="72"/>
      <c r="BW60" s="72"/>
      <c r="BX60" s="72"/>
      <c r="BY60" s="72"/>
      <c r="BZ60" s="73"/>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1" t="s">
        <v>112</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1"/>
      <c r="BM80" s="72"/>
      <c r="BN80" s="72"/>
      <c r="BO80" s="72"/>
      <c r="BP80" s="72"/>
      <c r="BQ80" s="72"/>
      <c r="BR80" s="72"/>
      <c r="BS80" s="72"/>
      <c r="BT80" s="72"/>
      <c r="BU80" s="72"/>
      <c r="BV80" s="72"/>
      <c r="BW80" s="72"/>
      <c r="BX80" s="72"/>
      <c r="BY80" s="72"/>
      <c r="BZ80" s="73"/>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1"/>
      <c r="BM81" s="72"/>
      <c r="BN81" s="72"/>
      <c r="BO81" s="72"/>
      <c r="BP81" s="72"/>
      <c r="BQ81" s="72"/>
      <c r="BR81" s="72"/>
      <c r="BS81" s="72"/>
      <c r="BT81" s="72"/>
      <c r="BU81" s="72"/>
      <c r="BV81" s="72"/>
      <c r="BW81" s="72"/>
      <c r="BX81" s="72"/>
      <c r="BY81" s="72"/>
      <c r="BZ81" s="73"/>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4"/>
      <c r="BM82" s="75"/>
      <c r="BN82" s="75"/>
      <c r="BO82" s="75"/>
      <c r="BP82" s="75"/>
      <c r="BQ82" s="75"/>
      <c r="BR82" s="75"/>
      <c r="BS82" s="75"/>
      <c r="BT82" s="75"/>
      <c r="BU82" s="75"/>
      <c r="BV82" s="75"/>
      <c r="BW82" s="75"/>
      <c r="BX82" s="75"/>
      <c r="BY82" s="75"/>
      <c r="BZ82" s="76"/>
    </row>
    <row r="83" spans="1:78" x14ac:dyDescent="0.15">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43</v>
      </c>
      <c r="C84" s="6"/>
      <c r="D84" s="6"/>
      <c r="E84" s="6" t="s">
        <v>44</v>
      </c>
      <c r="F84" s="6" t="s">
        <v>46</v>
      </c>
      <c r="G84" s="6" t="s">
        <v>47</v>
      </c>
      <c r="H84" s="6" t="s">
        <v>41</v>
      </c>
      <c r="I84" s="6" t="s">
        <v>14</v>
      </c>
      <c r="J84" s="6" t="s">
        <v>48</v>
      </c>
      <c r="K84" s="6" t="s">
        <v>49</v>
      </c>
      <c r="L84" s="6" t="s">
        <v>1</v>
      </c>
      <c r="M84" s="6" t="s">
        <v>34</v>
      </c>
      <c r="N84" s="6" t="s">
        <v>50</v>
      </c>
      <c r="O84" s="6" t="s">
        <v>52</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zdphGzrl+QulMSCbEnz+usuU90LseDu+4bklzNBR8NUOOLPQqAZ57ad93Tl5pg/wwA65MYs6yWquuzaRiT585A==" saltValue="ODtQcm4EO568fqNa1Yxkg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0</v>
      </c>
      <c r="C3" s="16" t="s">
        <v>57</v>
      </c>
      <c r="D3" s="16" t="s">
        <v>58</v>
      </c>
      <c r="E3" s="16" t="s">
        <v>7</v>
      </c>
      <c r="F3" s="16" t="s">
        <v>6</v>
      </c>
      <c r="G3" s="16" t="s">
        <v>26</v>
      </c>
      <c r="H3" s="79" t="s">
        <v>59</v>
      </c>
      <c r="I3" s="80"/>
      <c r="J3" s="80"/>
      <c r="K3" s="80"/>
      <c r="L3" s="80"/>
      <c r="M3" s="80"/>
      <c r="N3" s="80"/>
      <c r="O3" s="80"/>
      <c r="P3" s="80"/>
      <c r="Q3" s="80"/>
      <c r="R3" s="80"/>
      <c r="S3" s="80"/>
      <c r="T3" s="80"/>
      <c r="U3" s="80"/>
      <c r="V3" s="80"/>
      <c r="W3" s="80"/>
      <c r="X3" s="81"/>
      <c r="Y3" s="77"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12</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60</v>
      </c>
      <c r="B4" s="17"/>
      <c r="C4" s="17"/>
      <c r="D4" s="17"/>
      <c r="E4" s="17"/>
      <c r="F4" s="17"/>
      <c r="G4" s="17"/>
      <c r="H4" s="82"/>
      <c r="I4" s="83"/>
      <c r="J4" s="83"/>
      <c r="K4" s="83"/>
      <c r="L4" s="83"/>
      <c r="M4" s="83"/>
      <c r="N4" s="83"/>
      <c r="O4" s="83"/>
      <c r="P4" s="83"/>
      <c r="Q4" s="83"/>
      <c r="R4" s="83"/>
      <c r="S4" s="83"/>
      <c r="T4" s="83"/>
      <c r="U4" s="83"/>
      <c r="V4" s="83"/>
      <c r="W4" s="83"/>
      <c r="X4" s="84"/>
      <c r="Y4" s="78" t="s">
        <v>51</v>
      </c>
      <c r="Z4" s="78"/>
      <c r="AA4" s="78"/>
      <c r="AB4" s="78"/>
      <c r="AC4" s="78"/>
      <c r="AD4" s="78"/>
      <c r="AE4" s="78"/>
      <c r="AF4" s="78"/>
      <c r="AG4" s="78"/>
      <c r="AH4" s="78"/>
      <c r="AI4" s="78"/>
      <c r="AJ4" s="78" t="s">
        <v>45</v>
      </c>
      <c r="AK4" s="78"/>
      <c r="AL4" s="78"/>
      <c r="AM4" s="78"/>
      <c r="AN4" s="78"/>
      <c r="AO4" s="78"/>
      <c r="AP4" s="78"/>
      <c r="AQ4" s="78"/>
      <c r="AR4" s="78"/>
      <c r="AS4" s="78"/>
      <c r="AT4" s="78"/>
      <c r="AU4" s="78" t="s">
        <v>29</v>
      </c>
      <c r="AV4" s="78"/>
      <c r="AW4" s="78"/>
      <c r="AX4" s="78"/>
      <c r="AY4" s="78"/>
      <c r="AZ4" s="78"/>
      <c r="BA4" s="78"/>
      <c r="BB4" s="78"/>
      <c r="BC4" s="78"/>
      <c r="BD4" s="78"/>
      <c r="BE4" s="78"/>
      <c r="BF4" s="78" t="s">
        <v>61</v>
      </c>
      <c r="BG4" s="78"/>
      <c r="BH4" s="78"/>
      <c r="BI4" s="78"/>
      <c r="BJ4" s="78"/>
      <c r="BK4" s="78"/>
      <c r="BL4" s="78"/>
      <c r="BM4" s="78"/>
      <c r="BN4" s="78"/>
      <c r="BO4" s="78"/>
      <c r="BP4" s="78"/>
      <c r="BQ4" s="78" t="s">
        <v>4</v>
      </c>
      <c r="BR4" s="78"/>
      <c r="BS4" s="78"/>
      <c r="BT4" s="78"/>
      <c r="BU4" s="78"/>
      <c r="BV4" s="78"/>
      <c r="BW4" s="78"/>
      <c r="BX4" s="78"/>
      <c r="BY4" s="78"/>
      <c r="BZ4" s="78"/>
      <c r="CA4" s="78"/>
      <c r="CB4" s="78" t="s">
        <v>62</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37</v>
      </c>
      <c r="DU4" s="78"/>
      <c r="DV4" s="78"/>
      <c r="DW4" s="78"/>
      <c r="DX4" s="78"/>
      <c r="DY4" s="78"/>
      <c r="DZ4" s="78"/>
      <c r="EA4" s="78"/>
      <c r="EB4" s="78"/>
      <c r="EC4" s="78"/>
      <c r="ED4" s="78"/>
      <c r="EE4" s="78" t="s">
        <v>67</v>
      </c>
      <c r="EF4" s="78"/>
      <c r="EG4" s="78"/>
      <c r="EH4" s="78"/>
      <c r="EI4" s="78"/>
      <c r="EJ4" s="78"/>
      <c r="EK4" s="78"/>
      <c r="EL4" s="78"/>
      <c r="EM4" s="78"/>
      <c r="EN4" s="78"/>
      <c r="EO4" s="78"/>
    </row>
    <row r="5" spans="1:148" x14ac:dyDescent="0.15">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88</v>
      </c>
      <c r="AE5" s="22" t="s">
        <v>90</v>
      </c>
      <c r="AF5" s="22" t="s">
        <v>91</v>
      </c>
      <c r="AG5" s="22" t="s">
        <v>92</v>
      </c>
      <c r="AH5" s="22" t="s">
        <v>93</v>
      </c>
      <c r="AI5" s="22" t="s">
        <v>43</v>
      </c>
      <c r="AJ5" s="22" t="s">
        <v>83</v>
      </c>
      <c r="AK5" s="22" t="s">
        <v>84</v>
      </c>
      <c r="AL5" s="22" t="s">
        <v>85</v>
      </c>
      <c r="AM5" s="22" t="s">
        <v>86</v>
      </c>
      <c r="AN5" s="22" t="s">
        <v>87</v>
      </c>
      <c r="AO5" s="22" t="s">
        <v>88</v>
      </c>
      <c r="AP5" s="22" t="s">
        <v>90</v>
      </c>
      <c r="AQ5" s="22" t="s">
        <v>91</v>
      </c>
      <c r="AR5" s="22" t="s">
        <v>92</v>
      </c>
      <c r="AS5" s="22" t="s">
        <v>93</v>
      </c>
      <c r="AT5" s="22" t="s">
        <v>89</v>
      </c>
      <c r="AU5" s="22" t="s">
        <v>83</v>
      </c>
      <c r="AV5" s="22" t="s">
        <v>84</v>
      </c>
      <c r="AW5" s="22" t="s">
        <v>85</v>
      </c>
      <c r="AX5" s="22" t="s">
        <v>86</v>
      </c>
      <c r="AY5" s="22" t="s">
        <v>87</v>
      </c>
      <c r="AZ5" s="22" t="s">
        <v>88</v>
      </c>
      <c r="BA5" s="22" t="s">
        <v>90</v>
      </c>
      <c r="BB5" s="22" t="s">
        <v>91</v>
      </c>
      <c r="BC5" s="22" t="s">
        <v>92</v>
      </c>
      <c r="BD5" s="22" t="s">
        <v>93</v>
      </c>
      <c r="BE5" s="22" t="s">
        <v>89</v>
      </c>
      <c r="BF5" s="22" t="s">
        <v>83</v>
      </c>
      <c r="BG5" s="22" t="s">
        <v>84</v>
      </c>
      <c r="BH5" s="22" t="s">
        <v>85</v>
      </c>
      <c r="BI5" s="22" t="s">
        <v>86</v>
      </c>
      <c r="BJ5" s="22" t="s">
        <v>87</v>
      </c>
      <c r="BK5" s="22" t="s">
        <v>88</v>
      </c>
      <c r="BL5" s="22" t="s">
        <v>90</v>
      </c>
      <c r="BM5" s="22" t="s">
        <v>91</v>
      </c>
      <c r="BN5" s="22" t="s">
        <v>92</v>
      </c>
      <c r="BO5" s="22" t="s">
        <v>93</v>
      </c>
      <c r="BP5" s="22" t="s">
        <v>89</v>
      </c>
      <c r="BQ5" s="22" t="s">
        <v>83</v>
      </c>
      <c r="BR5" s="22" t="s">
        <v>84</v>
      </c>
      <c r="BS5" s="22" t="s">
        <v>85</v>
      </c>
      <c r="BT5" s="22" t="s">
        <v>86</v>
      </c>
      <c r="BU5" s="22" t="s">
        <v>87</v>
      </c>
      <c r="BV5" s="22" t="s">
        <v>88</v>
      </c>
      <c r="BW5" s="22" t="s">
        <v>90</v>
      </c>
      <c r="BX5" s="22" t="s">
        <v>91</v>
      </c>
      <c r="BY5" s="22" t="s">
        <v>92</v>
      </c>
      <c r="BZ5" s="22" t="s">
        <v>93</v>
      </c>
      <c r="CA5" s="22" t="s">
        <v>89</v>
      </c>
      <c r="CB5" s="22" t="s">
        <v>83</v>
      </c>
      <c r="CC5" s="22" t="s">
        <v>84</v>
      </c>
      <c r="CD5" s="22" t="s">
        <v>85</v>
      </c>
      <c r="CE5" s="22" t="s">
        <v>86</v>
      </c>
      <c r="CF5" s="22" t="s">
        <v>87</v>
      </c>
      <c r="CG5" s="22" t="s">
        <v>88</v>
      </c>
      <c r="CH5" s="22" t="s">
        <v>90</v>
      </c>
      <c r="CI5" s="22" t="s">
        <v>91</v>
      </c>
      <c r="CJ5" s="22" t="s">
        <v>92</v>
      </c>
      <c r="CK5" s="22" t="s">
        <v>93</v>
      </c>
      <c r="CL5" s="22" t="s">
        <v>89</v>
      </c>
      <c r="CM5" s="22" t="s">
        <v>83</v>
      </c>
      <c r="CN5" s="22" t="s">
        <v>84</v>
      </c>
      <c r="CO5" s="22" t="s">
        <v>85</v>
      </c>
      <c r="CP5" s="22" t="s">
        <v>86</v>
      </c>
      <c r="CQ5" s="22" t="s">
        <v>87</v>
      </c>
      <c r="CR5" s="22" t="s">
        <v>88</v>
      </c>
      <c r="CS5" s="22" t="s">
        <v>90</v>
      </c>
      <c r="CT5" s="22" t="s">
        <v>91</v>
      </c>
      <c r="CU5" s="22" t="s">
        <v>92</v>
      </c>
      <c r="CV5" s="22" t="s">
        <v>93</v>
      </c>
      <c r="CW5" s="22" t="s">
        <v>89</v>
      </c>
      <c r="CX5" s="22" t="s">
        <v>83</v>
      </c>
      <c r="CY5" s="22" t="s">
        <v>84</v>
      </c>
      <c r="CZ5" s="22" t="s">
        <v>85</v>
      </c>
      <c r="DA5" s="22" t="s">
        <v>86</v>
      </c>
      <c r="DB5" s="22" t="s">
        <v>87</v>
      </c>
      <c r="DC5" s="22" t="s">
        <v>88</v>
      </c>
      <c r="DD5" s="22" t="s">
        <v>90</v>
      </c>
      <c r="DE5" s="22" t="s">
        <v>91</v>
      </c>
      <c r="DF5" s="22" t="s">
        <v>92</v>
      </c>
      <c r="DG5" s="22" t="s">
        <v>93</v>
      </c>
      <c r="DH5" s="22" t="s">
        <v>89</v>
      </c>
      <c r="DI5" s="22" t="s">
        <v>83</v>
      </c>
      <c r="DJ5" s="22" t="s">
        <v>84</v>
      </c>
      <c r="DK5" s="22" t="s">
        <v>85</v>
      </c>
      <c r="DL5" s="22" t="s">
        <v>86</v>
      </c>
      <c r="DM5" s="22" t="s">
        <v>87</v>
      </c>
      <c r="DN5" s="22" t="s">
        <v>88</v>
      </c>
      <c r="DO5" s="22" t="s">
        <v>90</v>
      </c>
      <c r="DP5" s="22" t="s">
        <v>91</v>
      </c>
      <c r="DQ5" s="22" t="s">
        <v>92</v>
      </c>
      <c r="DR5" s="22" t="s">
        <v>93</v>
      </c>
      <c r="DS5" s="22" t="s">
        <v>89</v>
      </c>
      <c r="DT5" s="22" t="s">
        <v>83</v>
      </c>
      <c r="DU5" s="22" t="s">
        <v>84</v>
      </c>
      <c r="DV5" s="22" t="s">
        <v>85</v>
      </c>
      <c r="DW5" s="22" t="s">
        <v>86</v>
      </c>
      <c r="DX5" s="22" t="s">
        <v>87</v>
      </c>
      <c r="DY5" s="22" t="s">
        <v>88</v>
      </c>
      <c r="DZ5" s="22" t="s">
        <v>90</v>
      </c>
      <c r="EA5" s="22" t="s">
        <v>91</v>
      </c>
      <c r="EB5" s="22" t="s">
        <v>92</v>
      </c>
      <c r="EC5" s="22" t="s">
        <v>93</v>
      </c>
      <c r="ED5" s="22" t="s">
        <v>89</v>
      </c>
      <c r="EE5" s="22" t="s">
        <v>83</v>
      </c>
      <c r="EF5" s="22" t="s">
        <v>84</v>
      </c>
      <c r="EG5" s="22" t="s">
        <v>85</v>
      </c>
      <c r="EH5" s="22" t="s">
        <v>86</v>
      </c>
      <c r="EI5" s="22" t="s">
        <v>87</v>
      </c>
      <c r="EJ5" s="22" t="s">
        <v>88</v>
      </c>
      <c r="EK5" s="22" t="s">
        <v>90</v>
      </c>
      <c r="EL5" s="22" t="s">
        <v>91</v>
      </c>
      <c r="EM5" s="22" t="s">
        <v>92</v>
      </c>
      <c r="EN5" s="22" t="s">
        <v>93</v>
      </c>
      <c r="EO5" s="22" t="s">
        <v>89</v>
      </c>
    </row>
    <row r="6" spans="1:148" s="13" customFormat="1" x14ac:dyDescent="0.15">
      <c r="A6" s="14" t="s">
        <v>94</v>
      </c>
      <c r="B6" s="19">
        <f t="shared" ref="B6:X6" si="1">B7</f>
        <v>2023</v>
      </c>
      <c r="C6" s="19">
        <f t="shared" si="1"/>
        <v>42153</v>
      </c>
      <c r="D6" s="19">
        <f t="shared" si="1"/>
        <v>46</v>
      </c>
      <c r="E6" s="19">
        <f t="shared" si="1"/>
        <v>17</v>
      </c>
      <c r="F6" s="19">
        <f t="shared" si="1"/>
        <v>1</v>
      </c>
      <c r="G6" s="19">
        <f t="shared" si="1"/>
        <v>0</v>
      </c>
      <c r="H6" s="19" t="str">
        <f t="shared" si="1"/>
        <v>宮城県　大崎市</v>
      </c>
      <c r="I6" s="19" t="str">
        <f t="shared" si="1"/>
        <v>法適用</v>
      </c>
      <c r="J6" s="19" t="str">
        <f t="shared" si="1"/>
        <v>下水道事業</v>
      </c>
      <c r="K6" s="19" t="str">
        <f t="shared" si="1"/>
        <v>公共下水道</v>
      </c>
      <c r="L6" s="19" t="str">
        <f t="shared" si="1"/>
        <v>Bd1</v>
      </c>
      <c r="M6" s="19" t="str">
        <f t="shared" si="1"/>
        <v>非設置</v>
      </c>
      <c r="N6" s="23" t="str">
        <f t="shared" si="1"/>
        <v>-</v>
      </c>
      <c r="O6" s="23">
        <f t="shared" si="1"/>
        <v>53.85</v>
      </c>
      <c r="P6" s="23">
        <f t="shared" si="1"/>
        <v>39.67</v>
      </c>
      <c r="Q6" s="23">
        <f t="shared" si="1"/>
        <v>93.04</v>
      </c>
      <c r="R6" s="23">
        <f t="shared" si="1"/>
        <v>3740</v>
      </c>
      <c r="S6" s="23">
        <f t="shared" si="1"/>
        <v>123776</v>
      </c>
      <c r="T6" s="23">
        <f t="shared" si="1"/>
        <v>796.81</v>
      </c>
      <c r="U6" s="23">
        <f t="shared" si="1"/>
        <v>155.34</v>
      </c>
      <c r="V6" s="23">
        <f t="shared" si="1"/>
        <v>48823</v>
      </c>
      <c r="W6" s="23">
        <f t="shared" si="1"/>
        <v>14.83</v>
      </c>
      <c r="X6" s="23">
        <f t="shared" si="1"/>
        <v>3292.18</v>
      </c>
      <c r="Y6" s="27" t="str">
        <f t="shared" ref="Y6:AH6" si="2">IF(Y7="",NA(),Y7)</f>
        <v>-</v>
      </c>
      <c r="Z6" s="27">
        <f t="shared" si="2"/>
        <v>108.41</v>
      </c>
      <c r="AA6" s="27">
        <f t="shared" si="2"/>
        <v>94.73</v>
      </c>
      <c r="AB6" s="27">
        <f t="shared" si="2"/>
        <v>97.58</v>
      </c>
      <c r="AC6" s="27">
        <f t="shared" si="2"/>
        <v>94.86</v>
      </c>
      <c r="AD6" s="27" t="str">
        <f t="shared" si="2"/>
        <v>-</v>
      </c>
      <c r="AE6" s="27">
        <f t="shared" si="2"/>
        <v>107.85</v>
      </c>
      <c r="AF6" s="27">
        <f t="shared" si="2"/>
        <v>108.04</v>
      </c>
      <c r="AG6" s="27">
        <f t="shared" si="2"/>
        <v>107.49</v>
      </c>
      <c r="AH6" s="27">
        <f t="shared" si="2"/>
        <v>107.64</v>
      </c>
      <c r="AI6" s="23" t="str">
        <f>IF(AI7="","",IF(AI7="-","【-】","【"&amp;SUBSTITUTE(TEXT(AI7,"#,##0.00"),"-","△")&amp;"】"))</f>
        <v>【105.91】</v>
      </c>
      <c r="AJ6" s="27" t="str">
        <f t="shared" ref="AJ6:AS6" si="3">IF(AJ7="",NA(),AJ7)</f>
        <v>-</v>
      </c>
      <c r="AK6" s="23">
        <f t="shared" si="3"/>
        <v>0</v>
      </c>
      <c r="AL6" s="27">
        <f t="shared" si="3"/>
        <v>6.64</v>
      </c>
      <c r="AM6" s="27">
        <f t="shared" si="3"/>
        <v>14.64</v>
      </c>
      <c r="AN6" s="27">
        <f t="shared" si="3"/>
        <v>25.98</v>
      </c>
      <c r="AO6" s="27" t="str">
        <f t="shared" si="3"/>
        <v>-</v>
      </c>
      <c r="AP6" s="27">
        <f t="shared" si="3"/>
        <v>4.72</v>
      </c>
      <c r="AQ6" s="27">
        <f t="shared" si="3"/>
        <v>4.49</v>
      </c>
      <c r="AR6" s="27">
        <f t="shared" si="3"/>
        <v>5.41</v>
      </c>
      <c r="AS6" s="27">
        <f t="shared" si="3"/>
        <v>5.61</v>
      </c>
      <c r="AT6" s="23" t="str">
        <f>IF(AT7="","",IF(AT7="-","【-】","【"&amp;SUBSTITUTE(TEXT(AT7,"#,##0.00"),"-","△")&amp;"】"))</f>
        <v>【3.03】</v>
      </c>
      <c r="AU6" s="27" t="str">
        <f t="shared" ref="AU6:BD6" si="4">IF(AU7="",NA(),AU7)</f>
        <v>-</v>
      </c>
      <c r="AV6" s="27">
        <f t="shared" si="4"/>
        <v>26.32</v>
      </c>
      <c r="AW6" s="27">
        <f t="shared" si="4"/>
        <v>34.630000000000003</v>
      </c>
      <c r="AX6" s="27">
        <f t="shared" si="4"/>
        <v>41.05</v>
      </c>
      <c r="AY6" s="27">
        <f t="shared" si="4"/>
        <v>42.79</v>
      </c>
      <c r="AZ6" s="27" t="str">
        <f t="shared" si="4"/>
        <v>-</v>
      </c>
      <c r="BA6" s="27">
        <f t="shared" si="4"/>
        <v>67.930000000000007</v>
      </c>
      <c r="BB6" s="27">
        <f t="shared" si="4"/>
        <v>68.53</v>
      </c>
      <c r="BC6" s="27">
        <f t="shared" si="4"/>
        <v>69.180000000000007</v>
      </c>
      <c r="BD6" s="27">
        <f t="shared" si="4"/>
        <v>76.319999999999993</v>
      </c>
      <c r="BE6" s="23" t="str">
        <f>IF(BE7="","",IF(BE7="-","【-】","【"&amp;SUBSTITUTE(TEXT(BE7,"#,##0.00"),"-","△")&amp;"】"))</f>
        <v>【78.43】</v>
      </c>
      <c r="BF6" s="27" t="str">
        <f t="shared" ref="BF6:BO6" si="5">IF(BF7="",NA(),BF7)</f>
        <v>-</v>
      </c>
      <c r="BG6" s="27">
        <f t="shared" si="5"/>
        <v>1362.73</v>
      </c>
      <c r="BH6" s="27">
        <f t="shared" si="5"/>
        <v>1017.9</v>
      </c>
      <c r="BI6" s="27">
        <f t="shared" si="5"/>
        <v>983.36</v>
      </c>
      <c r="BJ6" s="27">
        <f t="shared" si="5"/>
        <v>894.7</v>
      </c>
      <c r="BK6" s="27" t="str">
        <f t="shared" si="5"/>
        <v>-</v>
      </c>
      <c r="BL6" s="27">
        <f t="shared" si="5"/>
        <v>857.88</v>
      </c>
      <c r="BM6" s="27">
        <f t="shared" si="5"/>
        <v>825.1</v>
      </c>
      <c r="BN6" s="27">
        <f t="shared" si="5"/>
        <v>789.87</v>
      </c>
      <c r="BO6" s="27">
        <f t="shared" si="5"/>
        <v>749.43</v>
      </c>
      <c r="BP6" s="23" t="str">
        <f>IF(BP7="","",IF(BP7="-","【-】","【"&amp;SUBSTITUTE(TEXT(BP7,"#,##0.00"),"-","△")&amp;"】"))</f>
        <v>【630.82】</v>
      </c>
      <c r="BQ6" s="27" t="str">
        <f t="shared" ref="BQ6:BZ6" si="6">IF(BQ7="",NA(),BQ7)</f>
        <v>-</v>
      </c>
      <c r="BR6" s="27">
        <f t="shared" si="6"/>
        <v>90.01</v>
      </c>
      <c r="BS6" s="27">
        <f t="shared" si="6"/>
        <v>103.76</v>
      </c>
      <c r="BT6" s="27">
        <f t="shared" si="6"/>
        <v>93.46</v>
      </c>
      <c r="BU6" s="27">
        <f t="shared" si="6"/>
        <v>97.69</v>
      </c>
      <c r="BV6" s="27" t="str">
        <f t="shared" si="6"/>
        <v>-</v>
      </c>
      <c r="BW6" s="27">
        <f t="shared" si="6"/>
        <v>94.97</v>
      </c>
      <c r="BX6" s="27">
        <f t="shared" si="6"/>
        <v>97.07</v>
      </c>
      <c r="BY6" s="27">
        <f t="shared" si="6"/>
        <v>98.06</v>
      </c>
      <c r="BZ6" s="27">
        <f t="shared" si="6"/>
        <v>98.46</v>
      </c>
      <c r="CA6" s="23" t="str">
        <f>IF(CA7="","",IF(CA7="-","【-】","【"&amp;SUBSTITUTE(TEXT(CA7,"#,##0.00"),"-","△")&amp;"】"))</f>
        <v>【97.81】</v>
      </c>
      <c r="CB6" s="27" t="str">
        <f t="shared" ref="CB6:CK6" si="7">IF(CB7="",NA(),CB7)</f>
        <v>-</v>
      </c>
      <c r="CC6" s="27">
        <f t="shared" si="7"/>
        <v>222.49</v>
      </c>
      <c r="CD6" s="27">
        <f t="shared" si="7"/>
        <v>194.48</v>
      </c>
      <c r="CE6" s="27">
        <f t="shared" si="7"/>
        <v>215.33</v>
      </c>
      <c r="CF6" s="27">
        <f t="shared" si="7"/>
        <v>207.13</v>
      </c>
      <c r="CG6" s="27" t="str">
        <f t="shared" si="7"/>
        <v>-</v>
      </c>
      <c r="CH6" s="27">
        <f t="shared" si="7"/>
        <v>159.49</v>
      </c>
      <c r="CI6" s="27">
        <f t="shared" si="7"/>
        <v>157.81</v>
      </c>
      <c r="CJ6" s="27">
        <f t="shared" si="7"/>
        <v>157.37</v>
      </c>
      <c r="CK6" s="27">
        <f t="shared" si="7"/>
        <v>157.44999999999999</v>
      </c>
      <c r="CL6" s="23" t="str">
        <f>IF(CL7="","",IF(CL7="-","【-】","【"&amp;SUBSTITUTE(TEXT(CL7,"#,##0.00"),"-","△")&amp;"】"))</f>
        <v>【138.75】</v>
      </c>
      <c r="CM6" s="27" t="str">
        <f t="shared" ref="CM6:CV6" si="8">IF(CM7="",NA(),CM7)</f>
        <v>-</v>
      </c>
      <c r="CN6" s="27">
        <f t="shared" si="8"/>
        <v>44.22</v>
      </c>
      <c r="CO6" s="27">
        <f t="shared" si="8"/>
        <v>45.03</v>
      </c>
      <c r="CP6" s="27">
        <f t="shared" si="8"/>
        <v>44.33</v>
      </c>
      <c r="CQ6" s="27">
        <f t="shared" si="8"/>
        <v>43.2</v>
      </c>
      <c r="CR6" s="27" t="str">
        <f t="shared" si="8"/>
        <v>-</v>
      </c>
      <c r="CS6" s="27">
        <f t="shared" si="8"/>
        <v>65.28</v>
      </c>
      <c r="CT6" s="27">
        <f t="shared" si="8"/>
        <v>64.92</v>
      </c>
      <c r="CU6" s="27">
        <f t="shared" si="8"/>
        <v>64.14</v>
      </c>
      <c r="CV6" s="27">
        <f t="shared" si="8"/>
        <v>63.71</v>
      </c>
      <c r="CW6" s="23" t="str">
        <f>IF(CW7="","",IF(CW7="-","【-】","【"&amp;SUBSTITUTE(TEXT(CW7,"#,##0.00"),"-","△")&amp;"】"))</f>
        <v>【58.94】</v>
      </c>
      <c r="CX6" s="27" t="str">
        <f t="shared" ref="CX6:DG6" si="9">IF(CX7="",NA(),CX7)</f>
        <v>-</v>
      </c>
      <c r="CY6" s="27">
        <f t="shared" si="9"/>
        <v>81.010000000000005</v>
      </c>
      <c r="CZ6" s="27">
        <f t="shared" si="9"/>
        <v>81.650000000000006</v>
      </c>
      <c r="DA6" s="27">
        <f t="shared" si="9"/>
        <v>83.86</v>
      </c>
      <c r="DB6" s="27">
        <f t="shared" si="9"/>
        <v>83.33</v>
      </c>
      <c r="DC6" s="27" t="str">
        <f t="shared" si="9"/>
        <v>-</v>
      </c>
      <c r="DD6" s="27">
        <f t="shared" si="9"/>
        <v>92.72</v>
      </c>
      <c r="DE6" s="27">
        <f t="shared" si="9"/>
        <v>92.88</v>
      </c>
      <c r="DF6" s="27">
        <f t="shared" si="9"/>
        <v>92.9</v>
      </c>
      <c r="DG6" s="27">
        <f t="shared" si="9"/>
        <v>92.89</v>
      </c>
      <c r="DH6" s="23" t="str">
        <f>IF(DH7="","",IF(DH7="-","【-】","【"&amp;SUBSTITUTE(TEXT(DH7,"#,##0.00"),"-","△")&amp;"】"))</f>
        <v>【95.91】</v>
      </c>
      <c r="DI6" s="27" t="str">
        <f t="shared" ref="DI6:DR6" si="10">IF(DI7="",NA(),DI7)</f>
        <v>-</v>
      </c>
      <c r="DJ6" s="27">
        <f t="shared" si="10"/>
        <v>3.69</v>
      </c>
      <c r="DK6" s="27">
        <f t="shared" si="10"/>
        <v>6.89</v>
      </c>
      <c r="DL6" s="27">
        <f t="shared" si="10"/>
        <v>10.19</v>
      </c>
      <c r="DM6" s="27">
        <f t="shared" si="10"/>
        <v>13.63</v>
      </c>
      <c r="DN6" s="27" t="str">
        <f t="shared" si="10"/>
        <v>-</v>
      </c>
      <c r="DO6" s="27">
        <f t="shared" si="10"/>
        <v>23.79</v>
      </c>
      <c r="DP6" s="27">
        <f t="shared" si="10"/>
        <v>25.66</v>
      </c>
      <c r="DQ6" s="27">
        <f t="shared" si="10"/>
        <v>27.46</v>
      </c>
      <c r="DR6" s="27">
        <f t="shared" si="10"/>
        <v>29.93</v>
      </c>
      <c r="DS6" s="23" t="str">
        <f>IF(DS7="","",IF(DS7="-","【-】","【"&amp;SUBSTITUTE(TEXT(DS7,"#,##0.00"),"-","△")&amp;"】"))</f>
        <v>【41.09】</v>
      </c>
      <c r="DT6" s="27" t="str">
        <f t="shared" ref="DT6:EC6" si="11">IF(DT7="",NA(),DT7)</f>
        <v>-</v>
      </c>
      <c r="DU6" s="23">
        <f t="shared" si="11"/>
        <v>0</v>
      </c>
      <c r="DV6" s="27">
        <f t="shared" si="11"/>
        <v>7.0000000000000007E-2</v>
      </c>
      <c r="DW6" s="27">
        <f t="shared" si="11"/>
        <v>0.14000000000000001</v>
      </c>
      <c r="DX6" s="27">
        <f t="shared" si="11"/>
        <v>1.26</v>
      </c>
      <c r="DY6" s="27" t="str">
        <f t="shared" si="11"/>
        <v>-</v>
      </c>
      <c r="DZ6" s="27">
        <f t="shared" si="11"/>
        <v>1.22</v>
      </c>
      <c r="EA6" s="27">
        <f t="shared" si="11"/>
        <v>1.61</v>
      </c>
      <c r="EB6" s="27">
        <f t="shared" si="11"/>
        <v>2.08</v>
      </c>
      <c r="EC6" s="27">
        <f t="shared" si="11"/>
        <v>2.74</v>
      </c>
      <c r="ED6" s="23" t="str">
        <f>IF(ED7="","",IF(ED7="-","【-】","【"&amp;SUBSTITUTE(TEXT(ED7,"#,##0.00"),"-","△")&amp;"】"))</f>
        <v>【8.68】</v>
      </c>
      <c r="EE6" s="27" t="str">
        <f t="shared" ref="EE6:EN6" si="12">IF(EE7="",NA(),EE7)</f>
        <v>-</v>
      </c>
      <c r="EF6" s="23">
        <f t="shared" si="12"/>
        <v>0</v>
      </c>
      <c r="EG6" s="23">
        <f t="shared" si="12"/>
        <v>0</v>
      </c>
      <c r="EH6" s="23">
        <f t="shared" si="12"/>
        <v>0</v>
      </c>
      <c r="EI6" s="27">
        <f t="shared" si="12"/>
        <v>0.01</v>
      </c>
      <c r="EJ6" s="27" t="str">
        <f t="shared" si="12"/>
        <v>-</v>
      </c>
      <c r="EK6" s="27">
        <f t="shared" si="12"/>
        <v>0.09</v>
      </c>
      <c r="EL6" s="27">
        <f t="shared" si="12"/>
        <v>0.17</v>
      </c>
      <c r="EM6" s="27">
        <f t="shared" si="12"/>
        <v>0.13</v>
      </c>
      <c r="EN6" s="27">
        <f t="shared" si="12"/>
        <v>0.06</v>
      </c>
      <c r="EO6" s="23" t="str">
        <f>IF(EO7="","",IF(EO7="-","【-】","【"&amp;SUBSTITUTE(TEXT(EO7,"#,##0.00"),"-","△")&amp;"】"))</f>
        <v>【0.22】</v>
      </c>
    </row>
    <row r="7" spans="1:148" s="13" customFormat="1" x14ac:dyDescent="0.15">
      <c r="A7" s="14"/>
      <c r="B7" s="20">
        <v>2023</v>
      </c>
      <c r="C7" s="20">
        <v>42153</v>
      </c>
      <c r="D7" s="20">
        <v>46</v>
      </c>
      <c r="E7" s="20">
        <v>17</v>
      </c>
      <c r="F7" s="20">
        <v>1</v>
      </c>
      <c r="G7" s="20">
        <v>0</v>
      </c>
      <c r="H7" s="20" t="s">
        <v>95</v>
      </c>
      <c r="I7" s="20" t="s">
        <v>96</v>
      </c>
      <c r="J7" s="20" t="s">
        <v>97</v>
      </c>
      <c r="K7" s="20" t="s">
        <v>98</v>
      </c>
      <c r="L7" s="20" t="s">
        <v>99</v>
      </c>
      <c r="M7" s="20" t="s">
        <v>100</v>
      </c>
      <c r="N7" s="24" t="s">
        <v>101</v>
      </c>
      <c r="O7" s="24">
        <v>53.85</v>
      </c>
      <c r="P7" s="24">
        <v>39.67</v>
      </c>
      <c r="Q7" s="24">
        <v>93.04</v>
      </c>
      <c r="R7" s="24">
        <v>3740</v>
      </c>
      <c r="S7" s="24">
        <v>123776</v>
      </c>
      <c r="T7" s="24">
        <v>796.81</v>
      </c>
      <c r="U7" s="24">
        <v>155.34</v>
      </c>
      <c r="V7" s="24">
        <v>48823</v>
      </c>
      <c r="W7" s="24">
        <v>14.83</v>
      </c>
      <c r="X7" s="24">
        <v>3292.18</v>
      </c>
      <c r="Y7" s="24" t="s">
        <v>101</v>
      </c>
      <c r="Z7" s="24">
        <v>108.41</v>
      </c>
      <c r="AA7" s="24">
        <v>94.73</v>
      </c>
      <c r="AB7" s="24">
        <v>97.58</v>
      </c>
      <c r="AC7" s="24">
        <v>94.86</v>
      </c>
      <c r="AD7" s="24" t="s">
        <v>101</v>
      </c>
      <c r="AE7" s="24">
        <v>107.85</v>
      </c>
      <c r="AF7" s="24">
        <v>108.04</v>
      </c>
      <c r="AG7" s="24">
        <v>107.49</v>
      </c>
      <c r="AH7" s="24">
        <v>107.64</v>
      </c>
      <c r="AI7" s="24">
        <v>105.91</v>
      </c>
      <c r="AJ7" s="24" t="s">
        <v>101</v>
      </c>
      <c r="AK7" s="24">
        <v>0</v>
      </c>
      <c r="AL7" s="24">
        <v>6.64</v>
      </c>
      <c r="AM7" s="24">
        <v>14.64</v>
      </c>
      <c r="AN7" s="24">
        <v>25.98</v>
      </c>
      <c r="AO7" s="24" t="s">
        <v>101</v>
      </c>
      <c r="AP7" s="24">
        <v>4.72</v>
      </c>
      <c r="AQ7" s="24">
        <v>4.49</v>
      </c>
      <c r="AR7" s="24">
        <v>5.41</v>
      </c>
      <c r="AS7" s="24">
        <v>5.61</v>
      </c>
      <c r="AT7" s="24">
        <v>3.03</v>
      </c>
      <c r="AU7" s="24" t="s">
        <v>101</v>
      </c>
      <c r="AV7" s="24">
        <v>26.32</v>
      </c>
      <c r="AW7" s="24">
        <v>34.630000000000003</v>
      </c>
      <c r="AX7" s="24">
        <v>41.05</v>
      </c>
      <c r="AY7" s="24">
        <v>42.79</v>
      </c>
      <c r="AZ7" s="24" t="s">
        <v>101</v>
      </c>
      <c r="BA7" s="24">
        <v>67.930000000000007</v>
      </c>
      <c r="BB7" s="24">
        <v>68.53</v>
      </c>
      <c r="BC7" s="24">
        <v>69.180000000000007</v>
      </c>
      <c r="BD7" s="24">
        <v>76.319999999999993</v>
      </c>
      <c r="BE7" s="24">
        <v>78.430000000000007</v>
      </c>
      <c r="BF7" s="24" t="s">
        <v>101</v>
      </c>
      <c r="BG7" s="24">
        <v>1362.73</v>
      </c>
      <c r="BH7" s="24">
        <v>1017.9</v>
      </c>
      <c r="BI7" s="24">
        <v>983.36</v>
      </c>
      <c r="BJ7" s="24">
        <v>894.7</v>
      </c>
      <c r="BK7" s="24" t="s">
        <v>101</v>
      </c>
      <c r="BL7" s="24">
        <v>857.88</v>
      </c>
      <c r="BM7" s="24">
        <v>825.1</v>
      </c>
      <c r="BN7" s="24">
        <v>789.87</v>
      </c>
      <c r="BO7" s="24">
        <v>749.43</v>
      </c>
      <c r="BP7" s="24">
        <v>630.82000000000005</v>
      </c>
      <c r="BQ7" s="24" t="s">
        <v>101</v>
      </c>
      <c r="BR7" s="24">
        <v>90.01</v>
      </c>
      <c r="BS7" s="24">
        <v>103.76</v>
      </c>
      <c r="BT7" s="24">
        <v>93.46</v>
      </c>
      <c r="BU7" s="24">
        <v>97.69</v>
      </c>
      <c r="BV7" s="24" t="s">
        <v>101</v>
      </c>
      <c r="BW7" s="24">
        <v>94.97</v>
      </c>
      <c r="BX7" s="24">
        <v>97.07</v>
      </c>
      <c r="BY7" s="24">
        <v>98.06</v>
      </c>
      <c r="BZ7" s="24">
        <v>98.46</v>
      </c>
      <c r="CA7" s="24">
        <v>97.81</v>
      </c>
      <c r="CB7" s="24" t="s">
        <v>101</v>
      </c>
      <c r="CC7" s="24">
        <v>222.49</v>
      </c>
      <c r="CD7" s="24">
        <v>194.48</v>
      </c>
      <c r="CE7" s="24">
        <v>215.33</v>
      </c>
      <c r="CF7" s="24">
        <v>207.13</v>
      </c>
      <c r="CG7" s="24" t="s">
        <v>101</v>
      </c>
      <c r="CH7" s="24">
        <v>159.49</v>
      </c>
      <c r="CI7" s="24">
        <v>157.81</v>
      </c>
      <c r="CJ7" s="24">
        <v>157.37</v>
      </c>
      <c r="CK7" s="24">
        <v>157.44999999999999</v>
      </c>
      <c r="CL7" s="24">
        <v>138.75</v>
      </c>
      <c r="CM7" s="24" t="s">
        <v>101</v>
      </c>
      <c r="CN7" s="24">
        <v>44.22</v>
      </c>
      <c r="CO7" s="24">
        <v>45.03</v>
      </c>
      <c r="CP7" s="24">
        <v>44.33</v>
      </c>
      <c r="CQ7" s="24">
        <v>43.2</v>
      </c>
      <c r="CR7" s="24" t="s">
        <v>101</v>
      </c>
      <c r="CS7" s="24">
        <v>65.28</v>
      </c>
      <c r="CT7" s="24">
        <v>64.92</v>
      </c>
      <c r="CU7" s="24">
        <v>64.14</v>
      </c>
      <c r="CV7" s="24">
        <v>63.71</v>
      </c>
      <c r="CW7" s="24">
        <v>58.94</v>
      </c>
      <c r="CX7" s="24" t="s">
        <v>101</v>
      </c>
      <c r="CY7" s="24">
        <v>81.010000000000005</v>
      </c>
      <c r="CZ7" s="24">
        <v>81.650000000000006</v>
      </c>
      <c r="DA7" s="24">
        <v>83.86</v>
      </c>
      <c r="DB7" s="24">
        <v>83.33</v>
      </c>
      <c r="DC7" s="24" t="s">
        <v>101</v>
      </c>
      <c r="DD7" s="24">
        <v>92.72</v>
      </c>
      <c r="DE7" s="24">
        <v>92.88</v>
      </c>
      <c r="DF7" s="24">
        <v>92.9</v>
      </c>
      <c r="DG7" s="24">
        <v>92.89</v>
      </c>
      <c r="DH7" s="24">
        <v>95.91</v>
      </c>
      <c r="DI7" s="24" t="s">
        <v>101</v>
      </c>
      <c r="DJ7" s="24">
        <v>3.69</v>
      </c>
      <c r="DK7" s="24">
        <v>6.89</v>
      </c>
      <c r="DL7" s="24">
        <v>10.19</v>
      </c>
      <c r="DM7" s="24">
        <v>13.63</v>
      </c>
      <c r="DN7" s="24" t="s">
        <v>101</v>
      </c>
      <c r="DO7" s="24">
        <v>23.79</v>
      </c>
      <c r="DP7" s="24">
        <v>25.66</v>
      </c>
      <c r="DQ7" s="24">
        <v>27.46</v>
      </c>
      <c r="DR7" s="24">
        <v>29.93</v>
      </c>
      <c r="DS7" s="24">
        <v>41.09</v>
      </c>
      <c r="DT7" s="24" t="s">
        <v>101</v>
      </c>
      <c r="DU7" s="24">
        <v>0</v>
      </c>
      <c r="DV7" s="24">
        <v>7.0000000000000007E-2</v>
      </c>
      <c r="DW7" s="24">
        <v>0.14000000000000001</v>
      </c>
      <c r="DX7" s="24">
        <v>1.26</v>
      </c>
      <c r="DY7" s="24" t="s">
        <v>101</v>
      </c>
      <c r="DZ7" s="24">
        <v>1.22</v>
      </c>
      <c r="EA7" s="24">
        <v>1.61</v>
      </c>
      <c r="EB7" s="24">
        <v>2.08</v>
      </c>
      <c r="EC7" s="24">
        <v>2.74</v>
      </c>
      <c r="ED7" s="24">
        <v>8.68</v>
      </c>
      <c r="EE7" s="24" t="s">
        <v>101</v>
      </c>
      <c r="EF7" s="24">
        <v>0</v>
      </c>
      <c r="EG7" s="24">
        <v>0</v>
      </c>
      <c r="EH7" s="24">
        <v>0</v>
      </c>
      <c r="EI7" s="24">
        <v>0.01</v>
      </c>
      <c r="EJ7" s="24" t="s">
        <v>101</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2025-02-16T23:59:53Z</vt:filetime>
  </property>
</Properties>
</file>