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13_大崎市★☆\04確定\"/>
    </mc:Choice>
  </mc:AlternateContent>
  <workbookProtection workbookAlgorithmName="SHA-512" workbookHashValue="kMzI2uG3wPdcz8sD0r2MsEHqEdH4lWFWCtbGu1C5D00KUymroFn2xG39kgfNJ2Ip61RahW9QGa6Wmjw+ueDquw==" workbookSaltValue="ss6Un+yCZqS6PcjPQ3K0p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<sst xmlns="http://schemas.openxmlformats.org/spreadsheetml/2006/main" count="253" uniqueCount="114">
  <si>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</si>
  <si>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</si>
  <si>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</si>
  <si>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</si>
  <si>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</si>
  <si>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</si>
  <si>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</si>
  <si>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</si>
  <si>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</si>
  <si>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</si>
  <si>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</si>
  <si>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</si>
  <si>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</si>
  <si>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</si>
  <si>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</si>
  <si>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</si>
  <si>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</si>
  <si>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</si>
  <si>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</si>
  <si>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t>①有形固定資産減価償却率
②管渠老朽化率
③管渠改善率
　①有形固定資産減価償却率は12.98％で，類似団体と比較すると20.18ポイント低い。これは令和2年度に法適用し，経過年数が短いためと考え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</si>
  <si>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</si>
  <si>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</si>
  <si>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</si>
  <si>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</si>
  <si>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</si>
  <si>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</si>
  <si>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</si>
  <si>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</si>
  <si>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</si>
  <si>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</si>
  <si>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</si>
  <si>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</si>
  <si>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</si>
  <si>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</si>
  <si>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</si>
  <si>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</si>
  <si>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</si>
  <si>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</si>
  <si>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</si>
  <si>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</si>
  <si>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</si>
  <si>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</si>
  <si>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</si>
  <si>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</si>
  <si>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</si>
  <si>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</si>
  <si>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</si>
  <si>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</si>
  <si>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</si>
  <si>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</si>
  <si>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</si>
  <si>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</si>
  <si>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</si>
  <si>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</si>
  <si>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</si>
  <si>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</si>
  <si>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</si>
  <si>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</si>
  <si>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</si>
  <si>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</si>
  <si>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</si>
  <si>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</si>
  <si>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</si>
  <si>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</si>
  <si>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</si>
  <si>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</si>
  <si>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</si>
  <si>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</si>
  <si>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</si>
  <si>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</si>
  <si>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</si>
  <si>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</si>
  <si>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</si>
  <si>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</si>
  <si>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</si>
  <si>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</si>
  <si>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</si>
  <si>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</si>
  <si>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</si>
  <si>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</si>
  <si>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</si>
  <si>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</si>
  <si>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</si>
  <si>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</si>
  <si>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</si>
  <si>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</si>
  <si>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</si>
  <si>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</si>
  <si>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</si>
  <si>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</si>
  <si>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</si>
  <si>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</si>
  <si>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</si>
  <si>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</si>
  <si>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</si>
  <si>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</si>
  <si>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</si>
  <si>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</si>
  <si>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</si>
  <si>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</si>
  <si>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</si>
  <si>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</si>
  <si>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</si>
  <si>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</si>
  <si>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</si>
  <si>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</si>
  <si>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</si>
  <si>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</si>
  <si>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</si>
  <si>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</si>
  <si>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</si>
  <si>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</si>
  <si>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前年度に比べ，経常収支比率など改善した指標もあるが，経費回収率が低下しており，汚水処理原価も増加した。すでに概成しており，有収水量の減少や経費の増加に直面していることから，収入増加と経費抑制にあわせて取り組まなければならない。
　令和2年度から地方公営企業法を適用し，損益や資産・負債の状況が明らかになった。中長期的な安定経営のため，今後，課題の把握とその改善に努めることが重要と考えている。
</t>
  </si>
  <si>
    <r>
      <t>①経常収支比率
　単年度の収支が99.61％であり，前年度と比較し0.48ポイント増加した。使用料収入増や支払利息減少が主な要因である。今後も収入確保と支出抑制に努める必要がある。
②累積欠損金比率　　発生していない。
③流動比率
　望ましい数値である100％以上と乖離が生じている。</t>
    </r>
    <r>
      <rPr>
        <sz val="9"/>
        <rFont val="ＭＳ ゴシック"/>
        <family val="3"/>
        <charset val="128"/>
      </rPr>
      <t>これは流動負債の大半である企業債翌年度償還額が多く流動資産を上回っているためである。現状として償還年度の一般会計繰入金に依存しており，流動資産増加と企業債残高を減らし償還額を抑制していくことが必要である。</t>
    </r>
    <r>
      <rPr>
        <sz val="9"/>
        <color theme="1"/>
        <rFont val="ＭＳ ゴシック"/>
        <family val="3"/>
        <charset val="128"/>
      </rPr>
      <t xml:space="preserve">
④企業債残高対事業規模比率
　一般会計負担額を除いた企業債残高が営業収益の9倍超となっている。改善のためには新規借入抑制と営業収益の増が必要である。
⑤経費回収率
　類似団体との比較では10.61ポイント高いが100％以下であり，汚水処理に要する費用を下水道使用料で賄えていない状況である。使用料の増と汚水処理費用の抑制に努める必要がある。
⑥汚水処理原価
　汚水1㎥当たりの処理単価は225.49円で，類似団体と比較すると31.07円高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14.84ポイント低い。処理場の規模に対して処理水量が少ないため施設利用率が低くなっている。⑧の水洗化率も似団体と比べ11.63ポイント低い。水洗便所設置済人口を増やすことで水洗化率と施設利用率の向上が見込まれ，公共用水域の保全につながることから，下水道への接続勧奨に取り組む必要がある。
</t>
    </r>
    <rPh sb="41" eb="43">
      <t>ゾウカ</t>
    </rPh>
    <rPh sb="46" eb="51">
      <t>シヨウリョ</t>
    </rPh>
    <rPh sb="51" eb="52">
      <t>ゾウ</t>
    </rPh>
    <rPh sb="53" eb="57">
      <t>シハライ</t>
    </rPh>
    <rPh sb="284" eb="28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</si>
</sst>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6B3-41F8-A343-D7CCF20698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0.22</c:v>
                </c:pt>
                <c:pt idx="4">
                  <c:v>0.17</c:v>
                </c:pt>
              </c:numCache>
            </c:numRef>
          </c:val>
          <c:smooth val="0"/>
          <c:extLst>
            <c:ext xmlns:c16="http://schemas.microsoft.com/office/drawing/2014/chart" uri="{C3380CC4-5D6E-409C-BE32-E72D297353CC}">
              <c16:uniqueId val="{00000001-36B3-41F8-A343-D7CCF20698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27.1</c:v>
                </c:pt>
                <c:pt idx="2">
                  <c:v>35.5</c:v>
                </c:pt>
                <c:pt idx="3">
                  <c:v>39.08</c:v>
                </c:pt>
                <c:pt idx="4">
                  <c:v>30.76</c:v>
                </c:pt>
              </c:numCache>
            </c:numRef>
          </c:val>
          <c:extLst>
            <c:ext xmlns:c16="http://schemas.microsoft.com/office/drawing/2014/chart" uri="{C3380CC4-5D6E-409C-BE32-E72D297353CC}">
              <c16:uniqueId val="{00000000-6678-4892-A105-FD878E8654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45.3</c:v>
                </c:pt>
                <c:pt idx="4">
                  <c:v>45.6</c:v>
                </c:pt>
              </c:numCache>
            </c:numRef>
          </c:val>
          <c:smooth val="0"/>
          <c:extLst>
            <c:ext xmlns:c16="http://schemas.microsoft.com/office/drawing/2014/chart" uri="{C3380CC4-5D6E-409C-BE32-E72D297353CC}">
              <c16:uniqueId val="{00000001-6678-4892-A105-FD878E8654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75.930000000000007</c:v>
                </c:pt>
                <c:pt idx="2">
                  <c:v>76.599999999999994</c:v>
                </c:pt>
                <c:pt idx="3">
                  <c:v>76.92</c:v>
                </c:pt>
                <c:pt idx="4">
                  <c:v>77.03</c:v>
                </c:pt>
              </c:numCache>
            </c:numRef>
          </c:val>
          <c:extLst>
            <c:ext xmlns:c16="http://schemas.microsoft.com/office/drawing/2014/chart" uri="{C3380CC4-5D6E-409C-BE32-E72D297353CC}">
              <c16:uniqueId val="{00000000-9683-489A-8E34-4D4185E194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88.37</c:v>
                </c:pt>
                <c:pt idx="4">
                  <c:v>88.66</c:v>
                </c:pt>
              </c:numCache>
            </c:numRef>
          </c:val>
          <c:smooth val="0"/>
          <c:extLst>
            <c:ext xmlns:c16="http://schemas.microsoft.com/office/drawing/2014/chart" uri="{C3380CC4-5D6E-409C-BE32-E72D297353CC}">
              <c16:uniqueId val="{00000001-9683-489A-8E34-4D4185E194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114.84</c:v>
                </c:pt>
                <c:pt idx="2">
                  <c:v>106.82</c:v>
                </c:pt>
                <c:pt idx="3">
                  <c:v>99.13</c:v>
                </c:pt>
                <c:pt idx="4">
                  <c:v>99.61</c:v>
                </c:pt>
              </c:numCache>
            </c:numRef>
          </c:val>
          <c:extLst>
            <c:ext xmlns:c16="http://schemas.microsoft.com/office/drawing/2014/chart" uri="{C3380CC4-5D6E-409C-BE32-E72D297353CC}">
              <c16:uniqueId val="{00000000-EA85-4D30-BB26-EA60601AF6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101.98</c:v>
                </c:pt>
                <c:pt idx="4">
                  <c:v>102.68</c:v>
                </c:pt>
              </c:numCache>
            </c:numRef>
          </c:val>
          <c:smooth val="0"/>
          <c:extLst>
            <c:ext xmlns:c16="http://schemas.microsoft.com/office/drawing/2014/chart" uri="{C3380CC4-5D6E-409C-BE32-E72D297353CC}">
              <c16:uniqueId val="{00000001-EA85-4D30-BB26-EA60601AF6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6.74</c:v>
                </c:pt>
                <c:pt idx="3">
                  <c:v>9.8800000000000008</c:v>
                </c:pt>
                <c:pt idx="4">
                  <c:v>12.98</c:v>
                </c:pt>
              </c:numCache>
            </c:numRef>
          </c:val>
          <c:extLst>
            <c:ext xmlns:c16="http://schemas.microsoft.com/office/drawing/2014/chart" uri="{C3380CC4-5D6E-409C-BE32-E72D297353CC}">
              <c16:uniqueId val="{00000000-F0D9-489D-A509-AFA38E99D4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32.57</c:v>
                </c:pt>
                <c:pt idx="4">
                  <c:v>33.159999999999997</c:v>
                </c:pt>
              </c:numCache>
            </c:numRef>
          </c:val>
          <c:smooth val="0"/>
          <c:extLst>
            <c:ext xmlns:c16="http://schemas.microsoft.com/office/drawing/2014/chart" uri="{C3380CC4-5D6E-409C-BE32-E72D297353CC}">
              <c16:uniqueId val="{00000001-F0D9-489D-A509-AFA38E99D4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D5-41DA-BB3A-9330F3DF07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0.04</c:v>
                </c:pt>
                <c:pt idx="4">
                  <c:v>0.12</c:v>
                </c:pt>
              </c:numCache>
            </c:numRef>
          </c:val>
          <c:smooth val="0"/>
          <c:extLst>
            <c:ext xmlns:c16="http://schemas.microsoft.com/office/drawing/2014/chart" uri="{C3380CC4-5D6E-409C-BE32-E72D297353CC}">
              <c16:uniqueId val="{00000001-8ED5-41DA-BB3A-9330F3DF07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A0-4AC2-B27F-0E70A2AE6E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52.27</c:v>
                </c:pt>
                <c:pt idx="4">
                  <c:v>58.68</c:v>
                </c:pt>
              </c:numCache>
            </c:numRef>
          </c:val>
          <c:smooth val="0"/>
          <c:extLst>
            <c:ext xmlns:c16="http://schemas.microsoft.com/office/drawing/2014/chart" uri="{C3380CC4-5D6E-409C-BE32-E72D297353CC}">
              <c16:uniqueId val="{00000001-F4A0-4AC2-B27F-0E70A2AE6E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36.25</c:v>
                </c:pt>
                <c:pt idx="2">
                  <c:v>52.48</c:v>
                </c:pt>
                <c:pt idx="3">
                  <c:v>55.45</c:v>
                </c:pt>
                <c:pt idx="4">
                  <c:v>59.4</c:v>
                </c:pt>
              </c:numCache>
            </c:numRef>
          </c:val>
          <c:extLst>
            <c:ext xmlns:c16="http://schemas.microsoft.com/office/drawing/2014/chart" uri="{C3380CC4-5D6E-409C-BE32-E72D297353CC}">
              <c16:uniqueId val="{00000000-800E-46E7-8CF6-D6014E2261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41.51</c:v>
                </c:pt>
                <c:pt idx="4">
                  <c:v>45.01</c:v>
                </c:pt>
              </c:numCache>
            </c:numRef>
          </c:val>
          <c:smooth val="0"/>
          <c:extLst>
            <c:ext xmlns:c16="http://schemas.microsoft.com/office/drawing/2014/chart" uri="{C3380CC4-5D6E-409C-BE32-E72D297353CC}">
              <c16:uniqueId val="{00000001-800E-46E7-8CF6-D6014E2261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1895.27</c:v>
                </c:pt>
                <c:pt idx="2">
                  <c:v>1737.32</c:v>
                </c:pt>
                <c:pt idx="3">
                  <c:v>931.16</c:v>
                </c:pt>
                <c:pt idx="4">
                  <c:v>972.65</c:v>
                </c:pt>
              </c:numCache>
            </c:numRef>
          </c:val>
          <c:extLst>
            <c:ext xmlns:c16="http://schemas.microsoft.com/office/drawing/2014/chart" uri="{C3380CC4-5D6E-409C-BE32-E72D297353CC}">
              <c16:uniqueId val="{00000000-8720-4853-B075-DA0E2CC549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1160.22</c:v>
                </c:pt>
                <c:pt idx="4">
                  <c:v>1141.98</c:v>
                </c:pt>
              </c:numCache>
            </c:numRef>
          </c:val>
          <c:smooth val="0"/>
          <c:extLst>
            <c:ext xmlns:c16="http://schemas.microsoft.com/office/drawing/2014/chart" uri="{C3380CC4-5D6E-409C-BE32-E72D297353CC}">
              <c16:uniqueId val="{00000001-8720-4853-B075-DA0E2CC549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88.08</c:v>
                </c:pt>
                <c:pt idx="2">
                  <c:v>95.83</c:v>
                </c:pt>
                <c:pt idx="3">
                  <c:v>94.47</c:v>
                </c:pt>
                <c:pt idx="4">
                  <c:v>92.88</c:v>
                </c:pt>
              </c:numCache>
            </c:numRef>
          </c:val>
          <c:extLst>
            <c:ext xmlns:c16="http://schemas.microsoft.com/office/drawing/2014/chart" uri="{C3380CC4-5D6E-409C-BE32-E72D297353CC}">
              <c16:uniqueId val="{00000000-DDCA-44C7-BCA8-85366E8E35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81.81</c:v>
                </c:pt>
                <c:pt idx="4">
                  <c:v>82.27</c:v>
                </c:pt>
              </c:numCache>
            </c:numRef>
          </c:val>
          <c:smooth val="0"/>
          <c:extLst>
            <c:ext xmlns:c16="http://schemas.microsoft.com/office/drawing/2014/chart" uri="{C3380CC4-5D6E-409C-BE32-E72D297353CC}">
              <c16:uniqueId val="{00000001-DDCA-44C7-BCA8-85366E8E35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219.69</c:v>
                </c:pt>
                <c:pt idx="2">
                  <c:v>216.93</c:v>
                </c:pt>
                <c:pt idx="3">
                  <c:v>218.1</c:v>
                </c:pt>
                <c:pt idx="4">
                  <c:v>225.49</c:v>
                </c:pt>
              </c:numCache>
            </c:numRef>
          </c:val>
          <c:extLst>
            <c:ext xmlns:c16="http://schemas.microsoft.com/office/drawing/2014/chart" uri="{C3380CC4-5D6E-409C-BE32-E72D297353CC}">
              <c16:uniqueId val="{00000000-569C-42C2-BC04-C026920165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193.59</c:v>
                </c:pt>
                <c:pt idx="4">
                  <c:v>194.42</c:v>
                </c:pt>
              </c:numCache>
            </c:numRef>
          </c:val>
          <c:smooth val="0"/>
          <c:extLst>
            <c:ext xmlns:c16="http://schemas.microsoft.com/office/drawing/2014/chart" uri="{C3380CC4-5D6E-409C-BE32-E72D297353CC}">
              <c16:uniqueId val="{00000001-569C-42C2-BC04-C026920165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宮城県　大崎市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18</v>
      </c>
      <c r="AM7" s="29"/>
      <c r="AN7" s="29"/>
      <c r="AO7" s="29"/>
      <c r="AP7" s="29"/>
      <c r="AQ7" s="29"/>
      <c r="AR7" s="29"/>
      <c r="AS7" s="29"/>
      <c r="AT7" s="29" t="s">
        <v>11</v>
      </c>
      <c r="AU7" s="29"/>
      <c r="AV7" s="29"/>
      <c r="AW7" s="29"/>
      <c r="AX7" s="29"/>
      <c r="AY7" s="29"/>
      <c r="AZ7" s="29"/>
      <c r="BA7" s="29"/>
      <c r="BB7" s="29" t="s">
        <v>20</v>
      </c>
      <c r="BC7" s="29"/>
      <c r="BD7" s="29"/>
      <c r="BE7" s="29"/>
      <c r="BF7" s="29"/>
      <c r="BG7" s="29"/>
      <c r="BH7" s="29"/>
      <c r="BI7" s="29"/>
      <c r="BJ7" s="3"/>
      <c r="BK7" s="3"/>
      <c r="BL7" s="30" t="s">
        <v>21</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D1</v>
      </c>
      <c r="X8" s="33"/>
      <c r="Y8" s="33"/>
      <c r="Z8" s="33"/>
      <c r="AA8" s="33"/>
      <c r="AB8" s="33"/>
      <c r="AC8" s="33"/>
      <c r="AD8" s="34" t="str">
        <f>データ!$M$6</f>
        <v>非設置</v>
      </c>
      <c r="AE8" s="34"/>
      <c r="AF8" s="34"/>
      <c r="AG8" s="34"/>
      <c r="AH8" s="34"/>
      <c r="AI8" s="34"/>
      <c r="AJ8" s="34"/>
      <c r="AK8" s="3"/>
      <c r="AL8" s="35">
        <f>データ!S6</f>
        <v>123776</v>
      </c>
      <c r="AM8" s="35"/>
      <c r="AN8" s="35"/>
      <c r="AO8" s="35"/>
      <c r="AP8" s="35"/>
      <c r="AQ8" s="35"/>
      <c r="AR8" s="35"/>
      <c r="AS8" s="35"/>
      <c r="AT8" s="36">
        <f>データ!T6</f>
        <v>796.81</v>
      </c>
      <c r="AU8" s="36"/>
      <c r="AV8" s="36"/>
      <c r="AW8" s="36"/>
      <c r="AX8" s="36"/>
      <c r="AY8" s="36"/>
      <c r="AZ8" s="36"/>
      <c r="BA8" s="36"/>
      <c r="BB8" s="36">
        <f>データ!U6</f>
        <v>155.34</v>
      </c>
      <c r="BC8" s="36"/>
      <c r="BD8" s="36"/>
      <c r="BE8" s="36"/>
      <c r="BF8" s="36"/>
      <c r="BG8" s="36"/>
      <c r="BH8" s="36"/>
      <c r="BI8" s="36"/>
      <c r="BJ8" s="3"/>
      <c r="BK8" s="3"/>
      <c r="BL8" s="37" t="s">
        <v>17</v>
      </c>
      <c r="BM8" s="38"/>
      <c r="BN8" s="39" t="s">
        <v>23</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26</v>
      </c>
      <c r="J9" s="29"/>
      <c r="K9" s="29"/>
      <c r="L9" s="29"/>
      <c r="M9" s="29"/>
      <c r="N9" s="29"/>
      <c r="O9" s="29"/>
      <c r="P9" s="29" t="s">
        <v>27</v>
      </c>
      <c r="Q9" s="29"/>
      <c r="R9" s="29"/>
      <c r="S9" s="29"/>
      <c r="T9" s="29"/>
      <c r="U9" s="29"/>
      <c r="V9" s="29"/>
      <c r="W9" s="29" t="s">
        <v>30</v>
      </c>
      <c r="X9" s="29"/>
      <c r="Y9" s="29"/>
      <c r="Z9" s="29"/>
      <c r="AA9" s="29"/>
      <c r="AB9" s="29"/>
      <c r="AC9" s="29"/>
      <c r="AD9" s="29" t="s">
        <v>25</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3</v>
      </c>
      <c r="BC9" s="29"/>
      <c r="BD9" s="29"/>
      <c r="BE9" s="29"/>
      <c r="BF9" s="29"/>
      <c r="BG9" s="29"/>
      <c r="BH9" s="29"/>
      <c r="BI9" s="29"/>
      <c r="BJ9" s="3"/>
      <c r="BK9" s="3"/>
      <c r="BL9" s="41" t="s">
        <v>34</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64.260000000000005</v>
      </c>
      <c r="J10" s="36"/>
      <c r="K10" s="36"/>
      <c r="L10" s="36"/>
      <c r="M10" s="36"/>
      <c r="N10" s="36"/>
      <c r="O10" s="36"/>
      <c r="P10" s="36">
        <f>データ!P6</f>
        <v>4.67</v>
      </c>
      <c r="Q10" s="36"/>
      <c r="R10" s="36"/>
      <c r="S10" s="36"/>
      <c r="T10" s="36"/>
      <c r="U10" s="36"/>
      <c r="V10" s="36"/>
      <c r="W10" s="36">
        <f>データ!Q6</f>
        <v>94.82</v>
      </c>
      <c r="X10" s="36"/>
      <c r="Y10" s="36"/>
      <c r="Z10" s="36"/>
      <c r="AA10" s="36"/>
      <c r="AB10" s="36"/>
      <c r="AC10" s="36"/>
      <c r="AD10" s="35">
        <f>データ!R6</f>
        <v>3740</v>
      </c>
      <c r="AE10" s="35"/>
      <c r="AF10" s="35"/>
      <c r="AG10" s="35"/>
      <c r="AH10" s="35"/>
      <c r="AI10" s="35"/>
      <c r="AJ10" s="35"/>
      <c r="AK10" s="2"/>
      <c r="AL10" s="35">
        <f>データ!V6</f>
        <v>5750</v>
      </c>
      <c r="AM10" s="35"/>
      <c r="AN10" s="35"/>
      <c r="AO10" s="35"/>
      <c r="AP10" s="35"/>
      <c r="AQ10" s="35"/>
      <c r="AR10" s="35"/>
      <c r="AS10" s="35"/>
      <c r="AT10" s="36">
        <f>データ!W6</f>
        <v>3.24</v>
      </c>
      <c r="AU10" s="36"/>
      <c r="AV10" s="36"/>
      <c r="AW10" s="36"/>
      <c r="AX10" s="36"/>
      <c r="AY10" s="36"/>
      <c r="AZ10" s="36"/>
      <c r="BA10" s="36"/>
      <c r="BB10" s="36">
        <f>データ!X6</f>
        <v>1774.69</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40</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19</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112</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15">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45</v>
      </c>
      <c r="C84" s="6"/>
      <c r="D84" s="6"/>
      <c r="E84" s="6" t="s">
        <v>46</v>
      </c>
      <c r="F84" s="6" t="s">
        <v>48</v>
      </c>
      <c r="G84" s="6" t="s">
        <v>49</v>
      </c>
      <c r="H84" s="6" t="s">
        <v>43</v>
      </c>
      <c r="I84" s="6" t="s">
        <v>14</v>
      </c>
      <c r="J84" s="6" t="s">
        <v>50</v>
      </c>
      <c r="K84" s="6" t="s">
        <v>51</v>
      </c>
      <c r="L84" s="6" t="s">
        <v>1</v>
      </c>
      <c r="M84" s="6" t="s">
        <v>36</v>
      </c>
      <c r="N84" s="6" t="s">
        <v>52</v>
      </c>
      <c r="O84" s="6" t="s">
        <v>54</v>
      </c>
    </row>
    <row r="85" spans="1:78" hidden="1" x14ac:dyDescent="0.15">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FRC51ML4nti/J6d/NeoFKb6kPWzG7KcVVoIgtQGRYzd/BFOl9mcobi17Tf9VcYuNs//mxBHAszydE3abzqbrLw==" saltValue="9p2E2UUauX3dji/DqfQXS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22</v>
      </c>
      <c r="B3" s="16" t="s">
        <v>0</v>
      </c>
      <c r="C3" s="16" t="s">
        <v>59</v>
      </c>
      <c r="D3" s="16" t="s">
        <v>60</v>
      </c>
      <c r="E3" s="16" t="s">
        <v>7</v>
      </c>
      <c r="F3" s="16" t="s">
        <v>6</v>
      </c>
      <c r="G3" s="16" t="s">
        <v>28</v>
      </c>
      <c r="H3" s="79" t="s">
        <v>61</v>
      </c>
      <c r="I3" s="80"/>
      <c r="J3" s="80"/>
      <c r="K3" s="80"/>
      <c r="L3" s="80"/>
      <c r="M3" s="80"/>
      <c r="N3" s="80"/>
      <c r="O3" s="80"/>
      <c r="P3" s="80"/>
      <c r="Q3" s="80"/>
      <c r="R3" s="80"/>
      <c r="S3" s="80"/>
      <c r="T3" s="80"/>
      <c r="U3" s="80"/>
      <c r="V3" s="80"/>
      <c r="W3" s="80"/>
      <c r="X3" s="81"/>
      <c r="Y3" s="77"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62</v>
      </c>
      <c r="B4" s="17"/>
      <c r="C4" s="17"/>
      <c r="D4" s="17"/>
      <c r="E4" s="17"/>
      <c r="F4" s="17"/>
      <c r="G4" s="17"/>
      <c r="H4" s="82"/>
      <c r="I4" s="83"/>
      <c r="J4" s="83"/>
      <c r="K4" s="83"/>
      <c r="L4" s="83"/>
      <c r="M4" s="83"/>
      <c r="N4" s="83"/>
      <c r="O4" s="83"/>
      <c r="P4" s="83"/>
      <c r="Q4" s="83"/>
      <c r="R4" s="83"/>
      <c r="S4" s="83"/>
      <c r="T4" s="83"/>
      <c r="U4" s="83"/>
      <c r="V4" s="83"/>
      <c r="W4" s="83"/>
      <c r="X4" s="84"/>
      <c r="Y4" s="78" t="s">
        <v>53</v>
      </c>
      <c r="Z4" s="78"/>
      <c r="AA4" s="78"/>
      <c r="AB4" s="78"/>
      <c r="AC4" s="78"/>
      <c r="AD4" s="78"/>
      <c r="AE4" s="78"/>
      <c r="AF4" s="78"/>
      <c r="AG4" s="78"/>
      <c r="AH4" s="78"/>
      <c r="AI4" s="78"/>
      <c r="AJ4" s="78" t="s">
        <v>47</v>
      </c>
      <c r="AK4" s="78"/>
      <c r="AL4" s="78"/>
      <c r="AM4" s="78"/>
      <c r="AN4" s="78"/>
      <c r="AO4" s="78"/>
      <c r="AP4" s="78"/>
      <c r="AQ4" s="78"/>
      <c r="AR4" s="78"/>
      <c r="AS4" s="78"/>
      <c r="AT4" s="78"/>
      <c r="AU4" s="78" t="s">
        <v>31</v>
      </c>
      <c r="AV4" s="78"/>
      <c r="AW4" s="78"/>
      <c r="AX4" s="78"/>
      <c r="AY4" s="78"/>
      <c r="AZ4" s="78"/>
      <c r="BA4" s="78"/>
      <c r="BB4" s="78"/>
      <c r="BC4" s="78"/>
      <c r="BD4" s="78"/>
      <c r="BE4" s="78"/>
      <c r="BF4" s="78" t="s">
        <v>63</v>
      </c>
      <c r="BG4" s="78"/>
      <c r="BH4" s="78"/>
      <c r="BI4" s="78"/>
      <c r="BJ4" s="78"/>
      <c r="BK4" s="78"/>
      <c r="BL4" s="78"/>
      <c r="BM4" s="78"/>
      <c r="BN4" s="78"/>
      <c r="BO4" s="78"/>
      <c r="BP4" s="78"/>
      <c r="BQ4" s="78" t="s">
        <v>4</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39</v>
      </c>
      <c r="DU4" s="78"/>
      <c r="DV4" s="78"/>
      <c r="DW4" s="78"/>
      <c r="DX4" s="78"/>
      <c r="DY4" s="78"/>
      <c r="DZ4" s="78"/>
      <c r="EA4" s="78"/>
      <c r="EB4" s="78"/>
      <c r="EC4" s="78"/>
      <c r="ED4" s="78"/>
      <c r="EE4" s="78" t="s">
        <v>69</v>
      </c>
      <c r="EF4" s="78"/>
      <c r="EG4" s="78"/>
      <c r="EH4" s="78"/>
      <c r="EI4" s="78"/>
      <c r="EJ4" s="78"/>
      <c r="EK4" s="78"/>
      <c r="EL4" s="78"/>
      <c r="EM4" s="78"/>
      <c r="EN4" s="78"/>
      <c r="EO4" s="78"/>
    </row>
    <row r="5" spans="1:148" x14ac:dyDescent="0.15">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66</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45</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8" s="13" customFormat="1" x14ac:dyDescent="0.15">
      <c r="A6" s="14" t="s">
        <v>96</v>
      </c>
      <c r="B6" s="19">
        <f t="shared" ref="B6:X6" si="1">B7</f>
        <v>2023</v>
      </c>
      <c r="C6" s="19">
        <f t="shared" si="1"/>
        <v>42153</v>
      </c>
      <c r="D6" s="19">
        <f t="shared" si="1"/>
        <v>46</v>
      </c>
      <c r="E6" s="19">
        <f t="shared" si="1"/>
        <v>17</v>
      </c>
      <c r="F6" s="19">
        <f t="shared" si="1"/>
        <v>4</v>
      </c>
      <c r="G6" s="19">
        <f t="shared" si="1"/>
        <v>0</v>
      </c>
      <c r="H6" s="19" t="str">
        <f t="shared" si="1"/>
        <v>宮城県　大崎市</v>
      </c>
      <c r="I6" s="19" t="str">
        <f t="shared" si="1"/>
        <v>法適用</v>
      </c>
      <c r="J6" s="19" t="str">
        <f t="shared" si="1"/>
        <v>下水道事業</v>
      </c>
      <c r="K6" s="19" t="str">
        <f t="shared" si="1"/>
        <v>特定環境保全公共下水道</v>
      </c>
      <c r="L6" s="19" t="str">
        <f t="shared" si="1"/>
        <v>D1</v>
      </c>
      <c r="M6" s="19" t="str">
        <f t="shared" si="1"/>
        <v>非設置</v>
      </c>
      <c r="N6" s="23" t="str">
        <f t="shared" si="1"/>
        <v>-</v>
      </c>
      <c r="O6" s="23">
        <f t="shared" si="1"/>
        <v>64.260000000000005</v>
      </c>
      <c r="P6" s="23">
        <f t="shared" si="1"/>
        <v>4.67</v>
      </c>
      <c r="Q6" s="23">
        <f t="shared" si="1"/>
        <v>94.82</v>
      </c>
      <c r="R6" s="23">
        <f t="shared" si="1"/>
        <v>3740</v>
      </c>
      <c r="S6" s="23">
        <f t="shared" si="1"/>
        <v>123776</v>
      </c>
      <c r="T6" s="23">
        <f t="shared" si="1"/>
        <v>796.81</v>
      </c>
      <c r="U6" s="23">
        <f t="shared" si="1"/>
        <v>155.34</v>
      </c>
      <c r="V6" s="23">
        <f t="shared" si="1"/>
        <v>5750</v>
      </c>
      <c r="W6" s="23">
        <f t="shared" si="1"/>
        <v>3.24</v>
      </c>
      <c r="X6" s="23">
        <f t="shared" si="1"/>
        <v>1774.69</v>
      </c>
      <c r="Y6" s="27" t="str">
        <f t="shared" ref="Y6:AH6" si="2">IF(Y7="",NA(),Y7)</f>
        <v>-</v>
      </c>
      <c r="Z6" s="27">
        <f t="shared" si="2"/>
        <v>114.84</v>
      </c>
      <c r="AA6" s="27">
        <f t="shared" si="2"/>
        <v>106.82</v>
      </c>
      <c r="AB6" s="27">
        <f t="shared" si="2"/>
        <v>99.13</v>
      </c>
      <c r="AC6" s="27">
        <f t="shared" si="2"/>
        <v>99.61</v>
      </c>
      <c r="AD6" s="27" t="str">
        <f t="shared" si="2"/>
        <v>-</v>
      </c>
      <c r="AE6" s="27">
        <f t="shared" si="2"/>
        <v>105.78</v>
      </c>
      <c r="AF6" s="27">
        <f t="shared" si="2"/>
        <v>106.09</v>
      </c>
      <c r="AG6" s="27">
        <f t="shared" si="2"/>
        <v>101.98</v>
      </c>
      <c r="AH6" s="27">
        <f t="shared" si="2"/>
        <v>102.68</v>
      </c>
      <c r="AI6" s="23" t="str">
        <f>IF(AI7="","",IF(AI7="-","【-】","【"&amp;SUBSTITUTE(TEXT(AI7,"#,##0.00"),"-","△")&amp;"】"))</f>
        <v>【105.09】</v>
      </c>
      <c r="AJ6" s="27" t="str">
        <f t="shared" ref="AJ6:AS6" si="3">IF(AJ7="",NA(),AJ7)</f>
        <v>-</v>
      </c>
      <c r="AK6" s="23">
        <f t="shared" si="3"/>
        <v>0</v>
      </c>
      <c r="AL6" s="23">
        <f t="shared" si="3"/>
        <v>0</v>
      </c>
      <c r="AM6" s="23">
        <f t="shared" si="3"/>
        <v>0</v>
      </c>
      <c r="AN6" s="23">
        <f t="shared" si="3"/>
        <v>0</v>
      </c>
      <c r="AO6" s="27" t="str">
        <f t="shared" si="3"/>
        <v>-</v>
      </c>
      <c r="AP6" s="27">
        <f t="shared" si="3"/>
        <v>63.96</v>
      </c>
      <c r="AQ6" s="27">
        <f t="shared" si="3"/>
        <v>69.42</v>
      </c>
      <c r="AR6" s="27">
        <f t="shared" si="3"/>
        <v>52.27</v>
      </c>
      <c r="AS6" s="27">
        <f t="shared" si="3"/>
        <v>58.68</v>
      </c>
      <c r="AT6" s="23" t="str">
        <f>IF(AT7="","",IF(AT7="-","【-】","【"&amp;SUBSTITUTE(TEXT(AT7,"#,##0.00"),"-","△")&amp;"】"))</f>
        <v>【65.73】</v>
      </c>
      <c r="AU6" s="27" t="str">
        <f t="shared" ref="AU6:BD6" si="4">IF(AU7="",NA(),AU7)</f>
        <v>-</v>
      </c>
      <c r="AV6" s="27">
        <f t="shared" si="4"/>
        <v>36.25</v>
      </c>
      <c r="AW6" s="27">
        <f t="shared" si="4"/>
        <v>52.48</v>
      </c>
      <c r="AX6" s="27">
        <f t="shared" si="4"/>
        <v>55.45</v>
      </c>
      <c r="AY6" s="27">
        <f t="shared" si="4"/>
        <v>59.4</v>
      </c>
      <c r="AZ6" s="27" t="str">
        <f t="shared" si="4"/>
        <v>-</v>
      </c>
      <c r="BA6" s="27">
        <f t="shared" si="4"/>
        <v>44.24</v>
      </c>
      <c r="BB6" s="27">
        <f t="shared" si="4"/>
        <v>43.07</v>
      </c>
      <c r="BC6" s="27">
        <f t="shared" si="4"/>
        <v>41.51</v>
      </c>
      <c r="BD6" s="27">
        <f t="shared" si="4"/>
        <v>45.01</v>
      </c>
      <c r="BE6" s="23" t="str">
        <f>IF(BE7="","",IF(BE7="-","【-】","【"&amp;SUBSTITUTE(TEXT(BE7,"#,##0.00"),"-","△")&amp;"】"))</f>
        <v>【48.91】</v>
      </c>
      <c r="BF6" s="27" t="str">
        <f t="shared" ref="BF6:BO6" si="5">IF(BF7="",NA(),BF7)</f>
        <v>-</v>
      </c>
      <c r="BG6" s="27">
        <f t="shared" si="5"/>
        <v>1895.27</v>
      </c>
      <c r="BH6" s="27">
        <f t="shared" si="5"/>
        <v>1737.32</v>
      </c>
      <c r="BI6" s="27">
        <f t="shared" si="5"/>
        <v>931.16</v>
      </c>
      <c r="BJ6" s="27">
        <f t="shared" si="5"/>
        <v>972.65</v>
      </c>
      <c r="BK6" s="27" t="str">
        <f t="shared" si="5"/>
        <v>-</v>
      </c>
      <c r="BL6" s="27">
        <f t="shared" si="5"/>
        <v>1258.43</v>
      </c>
      <c r="BM6" s="27">
        <f t="shared" si="5"/>
        <v>1163.75</v>
      </c>
      <c r="BN6" s="27">
        <f t="shared" si="5"/>
        <v>1160.22</v>
      </c>
      <c r="BO6" s="27">
        <f t="shared" si="5"/>
        <v>1141.98</v>
      </c>
      <c r="BP6" s="23" t="str">
        <f>IF(BP7="","",IF(BP7="-","【-】","【"&amp;SUBSTITUTE(TEXT(BP7,"#,##0.00"),"-","△")&amp;"】"))</f>
        <v>【1,156.82】</v>
      </c>
      <c r="BQ6" s="27" t="str">
        <f t="shared" ref="BQ6:BZ6" si="6">IF(BQ7="",NA(),BQ7)</f>
        <v>-</v>
      </c>
      <c r="BR6" s="27">
        <f t="shared" si="6"/>
        <v>88.08</v>
      </c>
      <c r="BS6" s="27">
        <f t="shared" si="6"/>
        <v>95.83</v>
      </c>
      <c r="BT6" s="27">
        <f t="shared" si="6"/>
        <v>94.47</v>
      </c>
      <c r="BU6" s="27">
        <f t="shared" si="6"/>
        <v>92.88</v>
      </c>
      <c r="BV6" s="27" t="str">
        <f t="shared" si="6"/>
        <v>-</v>
      </c>
      <c r="BW6" s="27">
        <f t="shared" si="6"/>
        <v>73.36</v>
      </c>
      <c r="BX6" s="27">
        <f t="shared" si="6"/>
        <v>72.599999999999994</v>
      </c>
      <c r="BY6" s="27">
        <f t="shared" si="6"/>
        <v>81.81</v>
      </c>
      <c r="BZ6" s="27">
        <f t="shared" si="6"/>
        <v>82.27</v>
      </c>
      <c r="CA6" s="23" t="str">
        <f>IF(CA7="","",IF(CA7="-","【-】","【"&amp;SUBSTITUTE(TEXT(CA7,"#,##0.00"),"-","△")&amp;"】"))</f>
        <v>【75.33】</v>
      </c>
      <c r="CB6" s="27" t="str">
        <f t="shared" ref="CB6:CK6" si="7">IF(CB7="",NA(),CB7)</f>
        <v>-</v>
      </c>
      <c r="CC6" s="27">
        <f t="shared" si="7"/>
        <v>219.69</v>
      </c>
      <c r="CD6" s="27">
        <f t="shared" si="7"/>
        <v>216.93</v>
      </c>
      <c r="CE6" s="27">
        <f t="shared" si="7"/>
        <v>218.1</v>
      </c>
      <c r="CF6" s="27">
        <f t="shared" si="7"/>
        <v>225.49</v>
      </c>
      <c r="CG6" s="27" t="str">
        <f t="shared" si="7"/>
        <v>-</v>
      </c>
      <c r="CH6" s="27">
        <f t="shared" si="7"/>
        <v>224.88</v>
      </c>
      <c r="CI6" s="27">
        <f t="shared" si="7"/>
        <v>228.64</v>
      </c>
      <c r="CJ6" s="27">
        <f t="shared" si="7"/>
        <v>193.59</v>
      </c>
      <c r="CK6" s="27">
        <f t="shared" si="7"/>
        <v>194.42</v>
      </c>
      <c r="CL6" s="23" t="str">
        <f>IF(CL7="","",IF(CL7="-","【-】","【"&amp;SUBSTITUTE(TEXT(CL7,"#,##0.00"),"-","△")&amp;"】"))</f>
        <v>【215.73】</v>
      </c>
      <c r="CM6" s="27" t="str">
        <f t="shared" ref="CM6:CV6" si="8">IF(CM7="",NA(),CM7)</f>
        <v>-</v>
      </c>
      <c r="CN6" s="27">
        <f t="shared" si="8"/>
        <v>27.1</v>
      </c>
      <c r="CO6" s="27">
        <f t="shared" si="8"/>
        <v>35.5</v>
      </c>
      <c r="CP6" s="27">
        <f t="shared" si="8"/>
        <v>39.08</v>
      </c>
      <c r="CQ6" s="27">
        <f t="shared" si="8"/>
        <v>30.76</v>
      </c>
      <c r="CR6" s="27" t="str">
        <f t="shared" si="8"/>
        <v>-</v>
      </c>
      <c r="CS6" s="27">
        <f t="shared" si="8"/>
        <v>42.4</v>
      </c>
      <c r="CT6" s="27">
        <f t="shared" si="8"/>
        <v>42.28</v>
      </c>
      <c r="CU6" s="27">
        <f t="shared" si="8"/>
        <v>45.3</v>
      </c>
      <c r="CV6" s="27">
        <f t="shared" si="8"/>
        <v>45.6</v>
      </c>
      <c r="CW6" s="23" t="str">
        <f>IF(CW7="","",IF(CW7="-","【-】","【"&amp;SUBSTITUTE(TEXT(CW7,"#,##0.00"),"-","△")&amp;"】"))</f>
        <v>【43.28】</v>
      </c>
      <c r="CX6" s="27" t="str">
        <f t="shared" ref="CX6:DG6" si="9">IF(CX7="",NA(),CX7)</f>
        <v>-</v>
      </c>
      <c r="CY6" s="27">
        <f t="shared" si="9"/>
        <v>75.930000000000007</v>
      </c>
      <c r="CZ6" s="27">
        <f t="shared" si="9"/>
        <v>76.599999999999994</v>
      </c>
      <c r="DA6" s="27">
        <f t="shared" si="9"/>
        <v>76.92</v>
      </c>
      <c r="DB6" s="27">
        <f t="shared" si="9"/>
        <v>77.03</v>
      </c>
      <c r="DC6" s="27" t="str">
        <f t="shared" si="9"/>
        <v>-</v>
      </c>
      <c r="DD6" s="27">
        <f t="shared" si="9"/>
        <v>84.19</v>
      </c>
      <c r="DE6" s="27">
        <f t="shared" si="9"/>
        <v>84.34</v>
      </c>
      <c r="DF6" s="27">
        <f t="shared" si="9"/>
        <v>88.37</v>
      </c>
      <c r="DG6" s="27">
        <f t="shared" si="9"/>
        <v>88.66</v>
      </c>
      <c r="DH6" s="23" t="str">
        <f>IF(DH7="","",IF(DH7="-","【-】","【"&amp;SUBSTITUTE(TEXT(DH7,"#,##0.00"),"-","△")&amp;"】"))</f>
        <v>【86.21】</v>
      </c>
      <c r="DI6" s="27" t="str">
        <f t="shared" ref="DI6:DR6" si="10">IF(DI7="",NA(),DI7)</f>
        <v>-</v>
      </c>
      <c r="DJ6" s="27">
        <f t="shared" si="10"/>
        <v>3.37</v>
      </c>
      <c r="DK6" s="27">
        <f t="shared" si="10"/>
        <v>6.74</v>
      </c>
      <c r="DL6" s="27">
        <f t="shared" si="10"/>
        <v>9.8800000000000008</v>
      </c>
      <c r="DM6" s="27">
        <f t="shared" si="10"/>
        <v>12.98</v>
      </c>
      <c r="DN6" s="27" t="str">
        <f t="shared" si="10"/>
        <v>-</v>
      </c>
      <c r="DO6" s="27">
        <f t="shared" si="10"/>
        <v>21.36</v>
      </c>
      <c r="DP6" s="27">
        <f t="shared" si="10"/>
        <v>22.79</v>
      </c>
      <c r="DQ6" s="27">
        <f t="shared" si="10"/>
        <v>32.57</v>
      </c>
      <c r="DR6" s="27">
        <f t="shared" si="10"/>
        <v>33.159999999999997</v>
      </c>
      <c r="DS6" s="23" t="str">
        <f>IF(DS7="","",IF(DS7="-","【-】","【"&amp;SUBSTITUTE(TEXT(DS7,"#,##0.00"),"-","△")&amp;"】"))</f>
        <v>【29.62】</v>
      </c>
      <c r="DT6" s="27" t="str">
        <f t="shared" ref="DT6:EC6" si="11">IF(DT7="",NA(),DT7)</f>
        <v>-</v>
      </c>
      <c r="DU6" s="23">
        <f t="shared" si="11"/>
        <v>0</v>
      </c>
      <c r="DV6" s="23">
        <f t="shared" si="11"/>
        <v>0</v>
      </c>
      <c r="DW6" s="23">
        <f t="shared" si="11"/>
        <v>0</v>
      </c>
      <c r="DX6" s="23">
        <f t="shared" si="11"/>
        <v>0</v>
      </c>
      <c r="DY6" s="27" t="str">
        <f t="shared" si="11"/>
        <v>-</v>
      </c>
      <c r="DZ6" s="27">
        <f t="shared" si="11"/>
        <v>0.01</v>
      </c>
      <c r="EA6" s="27">
        <f t="shared" si="11"/>
        <v>0.01</v>
      </c>
      <c r="EB6" s="27">
        <f t="shared" si="11"/>
        <v>0.04</v>
      </c>
      <c r="EC6" s="27">
        <f t="shared" si="11"/>
        <v>0.12</v>
      </c>
      <c r="ED6" s="23" t="str">
        <f>IF(ED7="","",IF(ED7="-","【-】","【"&amp;SUBSTITUTE(TEXT(ED7,"#,##0.00"),"-","△")&amp;"】"))</f>
        <v>【0.09】</v>
      </c>
      <c r="EE6" s="27" t="str">
        <f t="shared" ref="EE6:EN6" si="12">IF(EE7="",NA(),EE7)</f>
        <v>-</v>
      </c>
      <c r="EF6" s="23">
        <f t="shared" si="12"/>
        <v>0</v>
      </c>
      <c r="EG6" s="23">
        <f t="shared" si="12"/>
        <v>0</v>
      </c>
      <c r="EH6" s="23">
        <f t="shared" si="12"/>
        <v>0</v>
      </c>
      <c r="EI6" s="23">
        <f t="shared" si="12"/>
        <v>0</v>
      </c>
      <c r="EJ6" s="27" t="str">
        <f t="shared" si="12"/>
        <v>-</v>
      </c>
      <c r="EK6" s="27">
        <f t="shared" si="12"/>
        <v>0.39</v>
      </c>
      <c r="EL6" s="27">
        <f t="shared" si="12"/>
        <v>0.1</v>
      </c>
      <c r="EM6" s="27">
        <f t="shared" si="12"/>
        <v>0.22</v>
      </c>
      <c r="EN6" s="27">
        <f t="shared" si="12"/>
        <v>0.17</v>
      </c>
      <c r="EO6" s="23" t="str">
        <f>IF(EO7="","",IF(EO7="-","【-】","【"&amp;SUBSTITUTE(TEXT(EO7,"#,##0.00"),"-","△")&amp;"】"))</f>
        <v>【0.11】</v>
      </c>
    </row>
    <row r="7" spans="1:148" s="13" customFormat="1" x14ac:dyDescent="0.15">
      <c r="A7" s="14"/>
      <c r="B7" s="20">
        <v>2023</v>
      </c>
      <c r="C7" s="20">
        <v>42153</v>
      </c>
      <c r="D7" s="20">
        <v>46</v>
      </c>
      <c r="E7" s="20">
        <v>17</v>
      </c>
      <c r="F7" s="20">
        <v>4</v>
      </c>
      <c r="G7" s="20">
        <v>0</v>
      </c>
      <c r="H7" s="20" t="s">
        <v>97</v>
      </c>
      <c r="I7" s="20" t="s">
        <v>98</v>
      </c>
      <c r="J7" s="20" t="s">
        <v>99</v>
      </c>
      <c r="K7" s="20" t="s">
        <v>16</v>
      </c>
      <c r="L7" s="20" t="s">
        <v>100</v>
      </c>
      <c r="M7" s="20" t="s">
        <v>101</v>
      </c>
      <c r="N7" s="24" t="s">
        <v>102</v>
      </c>
      <c r="O7" s="24">
        <v>64.260000000000005</v>
      </c>
      <c r="P7" s="24">
        <v>4.67</v>
      </c>
      <c r="Q7" s="24">
        <v>94.82</v>
      </c>
      <c r="R7" s="24">
        <v>3740</v>
      </c>
      <c r="S7" s="24">
        <v>123776</v>
      </c>
      <c r="T7" s="24">
        <v>796.81</v>
      </c>
      <c r="U7" s="24">
        <v>155.34</v>
      </c>
      <c r="V7" s="24">
        <v>5750</v>
      </c>
      <c r="W7" s="24">
        <v>3.24</v>
      </c>
      <c r="X7" s="24">
        <v>1774.69</v>
      </c>
      <c r="Y7" s="24" t="s">
        <v>102</v>
      </c>
      <c r="Z7" s="24">
        <v>114.84</v>
      </c>
      <c r="AA7" s="24">
        <v>106.82</v>
      </c>
      <c r="AB7" s="24">
        <v>99.13</v>
      </c>
      <c r="AC7" s="24">
        <v>99.61</v>
      </c>
      <c r="AD7" s="24" t="s">
        <v>102</v>
      </c>
      <c r="AE7" s="24">
        <v>105.78</v>
      </c>
      <c r="AF7" s="24">
        <v>106.09</v>
      </c>
      <c r="AG7" s="24">
        <v>101.98</v>
      </c>
      <c r="AH7" s="24">
        <v>102.68</v>
      </c>
      <c r="AI7" s="24">
        <v>105.09</v>
      </c>
      <c r="AJ7" s="24" t="s">
        <v>102</v>
      </c>
      <c r="AK7" s="24">
        <v>0</v>
      </c>
      <c r="AL7" s="24">
        <v>0</v>
      </c>
      <c r="AM7" s="24">
        <v>0</v>
      </c>
      <c r="AN7" s="24">
        <v>0</v>
      </c>
      <c r="AO7" s="24" t="s">
        <v>102</v>
      </c>
      <c r="AP7" s="24">
        <v>63.96</v>
      </c>
      <c r="AQ7" s="24">
        <v>69.42</v>
      </c>
      <c r="AR7" s="24">
        <v>52.27</v>
      </c>
      <c r="AS7" s="24">
        <v>58.68</v>
      </c>
      <c r="AT7" s="24">
        <v>65.73</v>
      </c>
      <c r="AU7" s="24" t="s">
        <v>102</v>
      </c>
      <c r="AV7" s="24">
        <v>36.25</v>
      </c>
      <c r="AW7" s="24">
        <v>52.48</v>
      </c>
      <c r="AX7" s="24">
        <v>55.45</v>
      </c>
      <c r="AY7" s="24">
        <v>59.4</v>
      </c>
      <c r="AZ7" s="24" t="s">
        <v>102</v>
      </c>
      <c r="BA7" s="24">
        <v>44.24</v>
      </c>
      <c r="BB7" s="24">
        <v>43.07</v>
      </c>
      <c r="BC7" s="24">
        <v>41.51</v>
      </c>
      <c r="BD7" s="24">
        <v>45.01</v>
      </c>
      <c r="BE7" s="24">
        <v>48.91</v>
      </c>
      <c r="BF7" s="24" t="s">
        <v>102</v>
      </c>
      <c r="BG7" s="24">
        <v>1895.27</v>
      </c>
      <c r="BH7" s="24">
        <v>1737.32</v>
      </c>
      <c r="BI7" s="24">
        <v>931.16</v>
      </c>
      <c r="BJ7" s="24">
        <v>972.65</v>
      </c>
      <c r="BK7" s="24" t="s">
        <v>102</v>
      </c>
      <c r="BL7" s="24">
        <v>1258.43</v>
      </c>
      <c r="BM7" s="24">
        <v>1163.75</v>
      </c>
      <c r="BN7" s="24">
        <v>1160.22</v>
      </c>
      <c r="BO7" s="24">
        <v>1141.98</v>
      </c>
      <c r="BP7" s="24">
        <v>1156.82</v>
      </c>
      <c r="BQ7" s="24" t="s">
        <v>102</v>
      </c>
      <c r="BR7" s="24">
        <v>88.08</v>
      </c>
      <c r="BS7" s="24">
        <v>95.83</v>
      </c>
      <c r="BT7" s="24">
        <v>94.47</v>
      </c>
      <c r="BU7" s="24">
        <v>92.88</v>
      </c>
      <c r="BV7" s="24" t="s">
        <v>102</v>
      </c>
      <c r="BW7" s="24">
        <v>73.36</v>
      </c>
      <c r="BX7" s="24">
        <v>72.599999999999994</v>
      </c>
      <c r="BY7" s="24">
        <v>81.81</v>
      </c>
      <c r="BZ7" s="24">
        <v>82.27</v>
      </c>
      <c r="CA7" s="24">
        <v>75.33</v>
      </c>
      <c r="CB7" s="24" t="s">
        <v>102</v>
      </c>
      <c r="CC7" s="24">
        <v>219.69</v>
      </c>
      <c r="CD7" s="24">
        <v>216.93</v>
      </c>
      <c r="CE7" s="24">
        <v>218.1</v>
      </c>
      <c r="CF7" s="24">
        <v>225.49</v>
      </c>
      <c r="CG7" s="24" t="s">
        <v>102</v>
      </c>
      <c r="CH7" s="24">
        <v>224.88</v>
      </c>
      <c r="CI7" s="24">
        <v>228.64</v>
      </c>
      <c r="CJ7" s="24">
        <v>193.59</v>
      </c>
      <c r="CK7" s="24">
        <v>194.42</v>
      </c>
      <c r="CL7" s="24">
        <v>215.73</v>
      </c>
      <c r="CM7" s="24" t="s">
        <v>102</v>
      </c>
      <c r="CN7" s="24">
        <v>27.1</v>
      </c>
      <c r="CO7" s="24">
        <v>35.5</v>
      </c>
      <c r="CP7" s="24">
        <v>39.08</v>
      </c>
      <c r="CQ7" s="24">
        <v>30.76</v>
      </c>
      <c r="CR7" s="24" t="s">
        <v>102</v>
      </c>
      <c r="CS7" s="24">
        <v>42.4</v>
      </c>
      <c r="CT7" s="24">
        <v>42.28</v>
      </c>
      <c r="CU7" s="24">
        <v>45.3</v>
      </c>
      <c r="CV7" s="24">
        <v>45.6</v>
      </c>
      <c r="CW7" s="24">
        <v>43.28</v>
      </c>
      <c r="CX7" s="24" t="s">
        <v>102</v>
      </c>
      <c r="CY7" s="24">
        <v>75.930000000000007</v>
      </c>
      <c r="CZ7" s="24">
        <v>76.599999999999994</v>
      </c>
      <c r="DA7" s="24">
        <v>76.92</v>
      </c>
      <c r="DB7" s="24">
        <v>77.03</v>
      </c>
      <c r="DC7" s="24" t="s">
        <v>102</v>
      </c>
      <c r="DD7" s="24">
        <v>84.19</v>
      </c>
      <c r="DE7" s="24">
        <v>84.34</v>
      </c>
      <c r="DF7" s="24">
        <v>88.37</v>
      </c>
      <c r="DG7" s="24">
        <v>88.66</v>
      </c>
      <c r="DH7" s="24">
        <v>86.21</v>
      </c>
      <c r="DI7" s="24" t="s">
        <v>102</v>
      </c>
      <c r="DJ7" s="24">
        <v>3.37</v>
      </c>
      <c r="DK7" s="24">
        <v>6.74</v>
      </c>
      <c r="DL7" s="24">
        <v>9.8800000000000008</v>
      </c>
      <c r="DM7" s="24">
        <v>12.98</v>
      </c>
      <c r="DN7" s="24" t="s">
        <v>102</v>
      </c>
      <c r="DO7" s="24">
        <v>21.36</v>
      </c>
      <c r="DP7" s="24">
        <v>22.79</v>
      </c>
      <c r="DQ7" s="24">
        <v>32.57</v>
      </c>
      <c r="DR7" s="24">
        <v>33.159999999999997</v>
      </c>
      <c r="DS7" s="24">
        <v>29.62</v>
      </c>
      <c r="DT7" s="24" t="s">
        <v>102</v>
      </c>
      <c r="DU7" s="24">
        <v>0</v>
      </c>
      <c r="DV7" s="24">
        <v>0</v>
      </c>
      <c r="DW7" s="24">
        <v>0</v>
      </c>
      <c r="DX7" s="24">
        <v>0</v>
      </c>
      <c r="DY7" s="24" t="s">
        <v>102</v>
      </c>
      <c r="DZ7" s="24">
        <v>0.01</v>
      </c>
      <c r="EA7" s="24">
        <v>0.01</v>
      </c>
      <c r="EB7" s="24">
        <v>0.04</v>
      </c>
      <c r="EC7" s="24">
        <v>0.12</v>
      </c>
      <c r="ED7" s="24">
        <v>0.09</v>
      </c>
      <c r="EE7" s="24" t="s">
        <v>102</v>
      </c>
      <c r="EF7" s="24">
        <v>0</v>
      </c>
      <c r="EG7" s="24">
        <v>0</v>
      </c>
      <c r="EH7" s="24">
        <v>0</v>
      </c>
      <c r="EI7" s="24">
        <v>0</v>
      </c>
      <c r="EJ7" s="24" t="s">
        <v>102</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2025-02-16T23:59:04Z</vt:filetime>
  </property>
</Properties>
</file>