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6q/l6YMio7LhiidLNstNqcnOiookiWrrfTVKdr5xU+Do5lrWCPpFfGVEXMWrpx3SFUvq3jl8u+GBsxUmb2c6hQ==" workbookSaltValue="IAdcISQzCUuwYW+bLN0sN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<sst xmlns="http://schemas.openxmlformats.org/spreadsheetml/2006/main" xmlns:r="http://schemas.openxmlformats.org/officeDocument/2006/relationships" count="114" uniqueCount="114">
  <si>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</si>
  <si>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</si>
  <si>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</si>
  <si>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</si>
  <si>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</si>
  <si>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</si>
  <si>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</si>
  <si>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</si>
  <si>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</si>
  <si>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</si>
  <si>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</si>
  <si>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</si>
  <si>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</si>
  <si>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</si>
  <si>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</si>
  <si>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</si>
  <si>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</si>
  <si>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</si>
  <si>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</si>
  <si>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</si>
  <si>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</si>
  <si>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</si>
  <si>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</si>
  <si>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</si>
  <si>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</si>
  <si>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</si>
  <si>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</si>
  <si>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</si>
  <si>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</si>
  <si>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</si>
  <si>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</si>
  <si>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</si>
  <si>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</si>
  <si>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</si>
  <si>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</si>
  <si>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</si>
  <si>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</si>
  <si>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</si>
  <si>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</si>
  <si>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</si>
  <si>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</si>
  <si>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</si>
  <si>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</si>
  <si>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</si>
  <si>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</si>
  <si>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</si>
  <si>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</si>
  <si>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</si>
  <si>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</si>
  <si>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</si>
  <si>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</si>
  <si>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</si>
  <si>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</si>
  <si>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</si>
  <si>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</si>
  <si>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</si>
  <si>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</si>
  <si>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</si>
  <si>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</si>
  <si>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</si>
  <si>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</si>
  <si>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</si>
  <si>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</si>
  <si>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</si>
  <si>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</si>
  <si>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</si>
  <si>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</si>
  <si>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</si>
  <si>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</si>
  <si>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</si>
  <si>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</si>
  <si>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</si>
  <si>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</si>
  <si>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</si>
  <si>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</si>
  <si>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</si>
  <si>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</si>
  <si>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</si>
  <si>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</si>
  <si>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</si>
  <si>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</si>
  <si>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</si>
  <si>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</si>
  <si>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</si>
  <si>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</si>
  <si>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</si>
  <si>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</si>
  <si>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</si>
  <si>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</si>
  <si>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</si>
  <si>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</si>
  <si>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</si>
  <si>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</si>
  <si>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</si>
  <si>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</si>
  <si>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</si>
  <si>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</si>
  <si>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</si>
  <si>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</si>
  <si>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</si>
  <si>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</si>
  <si>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</si>
  <si>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</si>
  <si>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</si>
  <si>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</si>
  <si>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</si>
  <si>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</si>
  <si>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</si>
  <si>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</si>
  <si>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</si>
  <si>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</si>
  <si>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一般会計からの繰入金の減少と経常費用増により，前年度と比べ15.55ポイント減少した。実態として基準外繰入金に依存しており経営の不安定さとなった。類似団体と比べても8.72ポイント低く，今後収入確保と支出削減に努める必要がある。
②累積欠損金比率
　当年度の純損失により累積欠損金が発生した。　　
③流動比率
　類似団体と比較すると176.58ポイント高く，流動負債が流動資産を下回っているため望ましい数値である100％以上となっている。これは事業開始から年数が経過していないため流動負債の大半である企業債の翌年度償還額が低いことが要因と考える。流動資産増加と計画的な企業債借入により償還額を抑制していくことが必要である。
④企業債残高対事業規模比率
　企業債残高に一般会計負担が見込まれるため0％である。
⑤経費回収率
　類似団体との比較では8.29ポイント低く，100％以下であり，汚水処理に要する費用を下水道使用料で賄えていない状況である。100％以上にするためには，使用料の増と汚水処理費用の減に努める必要がある。
⑥汚水処理原価
　汚水1㎥当たりの処理単価は381.33円で，前年度と比較し21.36円，類似団体と比較すると76.97円高い。原価が高くなる原因は管理基数の増により維持管理等に係る費用が上昇していることに対して有収水量は大きく伸びていないことである。経費回収率が100％以下となっていることからも，汚水処理原価が上がらないよう留意が必要である。　
⑦施設利用率，⑧水洗化率
　施設利用率は51.06％で，前年度と比較すると1.41ポイント増加した。これは有収水量が増加したことが要因と思われる。⑧水洗化率は市設置型浄化槽事業のため100％である。</t>
    <rPh sb="9" eb="13">
      <t>イッパン</t>
    </rPh>
    <rPh sb="16" eb="19">
      <t>クリイ</t>
    </rPh>
    <rPh sb="20" eb="22">
      <t>ゲ</t>
    </rPh>
    <rPh sb="36" eb="38">
      <t>クラ</t>
    </rPh>
    <rPh sb="47" eb="49">
      <t>ゲンショウ</t>
    </rPh>
    <rPh sb="70" eb="72">
      <t>ケイエイ</t>
    </rPh>
    <rPh sb="73" eb="74">
      <t>フ</t>
    </rPh>
    <rPh sb="74" eb="76">
      <t>アンテイ</t>
    </rPh>
    <rPh sb="134" eb="137">
      <t>トウネンド</t>
    </rPh>
    <rPh sb="138" eb="141">
      <t>ジュ</t>
    </rPh>
    <rPh sb="144" eb="146">
      <t>ルイセキ</t>
    </rPh>
    <rPh sb="146" eb="149">
      <t>ケッソ</t>
    </rPh>
    <rPh sb="150" eb="152">
      <t>ハッセイ</t>
    </rPh>
    <rPh sb="574" eb="575">
      <t>タイ</t>
    </rPh>
    <rPh sb="577" eb="581">
      <t>ユウシュ</t>
    </rPh>
    <rPh sb="582" eb="583">
      <t>オオ</t>
    </rPh>
    <rPh sb="585" eb="586">
      <t>ノ</t>
    </rPh>
    <rPh sb="691" eb="693">
      <t>ゾウカ</t>
    </rPh>
    <rPh sb="699" eb="703">
      <t>ユウシュウスイリョウ</t>
    </rPh>
    <rPh sb="704" eb="706">
      <t>ゾウカ</t>
    </rPh>
    <phoneticPr fontId="14"/>
  </si>
  <si>
    <t>①有形固定資産減価償却率
　①有形固定資産減価償却率は，13.91％で類似団体と比較すると13.01ポイント低いが，これは令和2年度に法適用し，経過年数が短いためと考える。</t>
  </si>
  <si>
    <t xml:space="preserve"> 前年度に比べ，経常収支比率の低下をはじめ，そのほかの経営指標も改善されていない。経営の健全性・効率性が確保できているとは言い難く，一般会計への依存により経営していることがわかる。
　令和2年度から地方公営企業法を適用し，損益や資産・負債の状況が明らかになった。特定地域生活排水処理事業は大口使用者がなく使用料収入が伸びにくい一方で，施設数に比例して経費も増えていく収支構造である。今後の中長期的な安定経営のため，今後，課題の把握とその改善に努めることが重要と考え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</si>
</sst>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118.46</c:v>
                </c:pt>
                <c:pt idx="2">
                  <c:v>108.94</c:v>
                </c:pt>
                <c:pt idx="3">
                  <c:v>103.78</c:v>
                </c:pt>
                <c:pt idx="4">
                  <c:v>88.23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99.03</c:v>
                </c:pt>
                <c:pt idx="2">
                  <c:v>100.41</c:v>
                </c:pt>
                <c:pt idx="3">
                  <c:v>100.17</c:v>
                </c:pt>
                <c:pt idx="4">
                  <c:v>96.95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3.84</c:v>
                </c:pt>
                <c:pt idx="2">
                  <c:v>7.35</c:v>
                </c:pt>
                <c:pt idx="3">
                  <c:v>10.64</c:v>
                </c:pt>
                <c:pt idx="4">
                  <c:v>13.91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15.74</c:v>
                </c:pt>
                <c:pt idx="2">
                  <c:v>21.02</c:v>
                </c:pt>
                <c:pt idx="3">
                  <c:v>24.31</c:v>
                </c:pt>
                <c:pt idx="4">
                  <c:v>26.92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formatCode="#,##0.00;&quot;△&quot;#,##0.00;&quot;-&quot;">
                  <c:v>16.37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74.239999999999995</c:v>
                </c:pt>
                <c:pt idx="2">
                  <c:v>83.92</c:v>
                </c:pt>
                <c:pt idx="3">
                  <c:v>89.31</c:v>
                </c:pt>
                <c:pt idx="4">
                  <c:v>91.33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251.42</c:v>
                </c:pt>
                <c:pt idx="2">
                  <c:v>260.39999999999998</c:v>
                </c:pt>
                <c:pt idx="3">
                  <c:v>328.36</c:v>
                </c:pt>
                <c:pt idx="4">
                  <c:v>303.55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100.47</c:v>
                </c:pt>
                <c:pt idx="2">
                  <c:v>122.71</c:v>
                </c:pt>
                <c:pt idx="3">
                  <c:v>138.19999999999999</c:v>
                </c:pt>
                <c:pt idx="4">
                  <c:v>126.97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50.41</c:v>
                </c:pt>
                <c:pt idx="2">
                  <c:v>0.57999999999999996</c:v>
                </c:pt>
                <c:pt idx="3">
                  <c:v>0.59</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294.27</c:v>
                </c:pt>
                <c:pt idx="2">
                  <c:v>294.08999999999997</c:v>
                </c:pt>
                <c:pt idx="3">
                  <c:v>294.08999999999997</c:v>
                </c:pt>
                <c:pt idx="4">
                  <c:v>338.47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55.33</c:v>
                </c:pt>
                <c:pt idx="2">
                  <c:v>54.65</c:v>
                </c:pt>
                <c:pt idx="3">
                  <c:v>50.5</c:v>
                </c:pt>
                <c:pt idx="4">
                  <c:v>47.77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60.59</c:v>
                </c:pt>
                <c:pt idx="2">
                  <c:v>60</c:v>
                </c:pt>
                <c:pt idx="3">
                  <c:v>59.01</c:v>
                </c:pt>
                <c:pt idx="4">
                  <c:v>56.06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331.16</c:v>
                </c:pt>
                <c:pt idx="2">
                  <c:v>335.03</c:v>
                </c:pt>
                <c:pt idx="3">
                  <c:v>359.97</c:v>
                </c:pt>
                <c:pt idx="4">
                  <c:v>381.33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280.23</c:v>
                </c:pt>
                <c:pt idx="2">
                  <c:v>282.70999999999998</c:v>
                </c:pt>
                <c:pt idx="3">
                  <c:v>291.82</c:v>
                </c:pt>
                <c:pt idx="4">
                  <c:v>304.36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51.96</c:v>
                </c:pt>
                <c:pt idx="2">
                  <c:v>51.5</c:v>
                </c:pt>
                <c:pt idx="3">
                  <c:v>49.65</c:v>
                </c:pt>
                <c:pt idx="4">
                  <c:v>51.06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58.19</c:v>
                </c:pt>
                <c:pt idx="2">
                  <c:v>56.52</c:v>
                </c:pt>
                <c:pt idx="3">
                  <c:v>88.45</c:v>
                </c:pt>
                <c:pt idx="4">
                  <c:v>54.08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87.8</c:v>
                </c:pt>
                <c:pt idx="2">
                  <c:v>88.43</c:v>
                </c:pt>
                <c:pt idx="3">
                  <c:v>90.34</c:v>
                </c:pt>
                <c:pt idx="4">
                  <c:v>90.57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【111.29】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H43" workbookViewId="0">
      <selection activeCell="BN88" sqref="BN88"/>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宮城県　大崎市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123776</v>
      </c>
      <c r="AM8" s="21"/>
      <c r="AN8" s="21"/>
      <c r="AO8" s="21"/>
      <c r="AP8" s="21"/>
      <c r="AQ8" s="21"/>
      <c r="AR8" s="21"/>
      <c r="AS8" s="21"/>
      <c r="AT8" s="7">
        <f>データ!T6</f>
        <v>796.81</v>
      </c>
      <c r="AU8" s="7"/>
      <c r="AV8" s="7"/>
      <c r="AW8" s="7"/>
      <c r="AX8" s="7"/>
      <c r="AY8" s="7"/>
      <c r="AZ8" s="7"/>
      <c r="BA8" s="7"/>
      <c r="BB8" s="7">
        <f>データ!U6</f>
        <v>155.34</v>
      </c>
      <c r="BC8" s="7"/>
      <c r="BD8" s="7"/>
      <c r="BE8" s="7"/>
      <c r="BF8" s="7"/>
      <c r="BG8" s="7"/>
      <c r="BH8" s="7"/>
      <c r="BI8" s="7"/>
      <c r="BJ8" s="3"/>
      <c r="BK8" s="3"/>
      <c r="BL8" s="27" t="s">
        <v>15</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31.81</v>
      </c>
      <c r="J10" s="7"/>
      <c r="K10" s="7"/>
      <c r="L10" s="7"/>
      <c r="M10" s="7"/>
      <c r="N10" s="7"/>
      <c r="O10" s="7"/>
      <c r="P10" s="7">
        <f>データ!P6</f>
        <v>11.73</v>
      </c>
      <c r="Q10" s="7"/>
      <c r="R10" s="7"/>
      <c r="S10" s="7"/>
      <c r="T10" s="7"/>
      <c r="U10" s="7"/>
      <c r="V10" s="7"/>
      <c r="W10" s="7">
        <f>データ!Q6</f>
        <v>100</v>
      </c>
      <c r="X10" s="7"/>
      <c r="Y10" s="7"/>
      <c r="Z10" s="7"/>
      <c r="AA10" s="7"/>
      <c r="AB10" s="7"/>
      <c r="AC10" s="7"/>
      <c r="AD10" s="21">
        <f>データ!R6</f>
        <v>3740</v>
      </c>
      <c r="AE10" s="21"/>
      <c r="AF10" s="21"/>
      <c r="AG10" s="21"/>
      <c r="AH10" s="21"/>
      <c r="AI10" s="21"/>
      <c r="AJ10" s="21"/>
      <c r="AK10" s="2"/>
      <c r="AL10" s="21">
        <f>データ!V6</f>
        <v>14441</v>
      </c>
      <c r="AM10" s="21"/>
      <c r="AN10" s="21"/>
      <c r="AO10" s="21"/>
      <c r="AP10" s="21"/>
      <c r="AQ10" s="21"/>
      <c r="AR10" s="21"/>
      <c r="AS10" s="21"/>
      <c r="AT10" s="7">
        <f>データ!W6</f>
        <v>3.03</v>
      </c>
      <c r="AU10" s="7"/>
      <c r="AV10" s="7"/>
      <c r="AW10" s="7"/>
      <c r="AX10" s="7"/>
      <c r="AY10" s="7"/>
      <c r="AZ10" s="7"/>
      <c r="BA10" s="7"/>
      <c r="BB10" s="7">
        <f>データ!X6</f>
        <v>4766.01</v>
      </c>
      <c r="BC10" s="7"/>
      <c r="BD10" s="7"/>
      <c r="BE10" s="7"/>
      <c r="BF10" s="7"/>
      <c r="BG10" s="7"/>
      <c r="BH10" s="7"/>
      <c r="BI10" s="7"/>
      <c r="BJ10" s="2"/>
      <c r="BK10" s="2"/>
      <c r="BL10" s="29" t="s">
        <v>35</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OXBRalx1vl3/rsJ2rE0Of1ft4ao/1ByhjduPGm7uOLYTJPiR9ZVMpiHlW5O4TgYAaFePaZNkbrEqDLF0fkzig==" saltValue="nB0Vgltq5+d9EezYTUfmP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55</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2</v>
      </c>
      <c r="C3" s="64" t="s">
        <v>57</v>
      </c>
      <c r="D3" s="64" t="s">
        <v>58</v>
      </c>
      <c r="E3" s="64" t="s">
        <v>7</v>
      </c>
      <c r="F3" s="64" t="s">
        <v>6</v>
      </c>
      <c r="G3" s="64" t="s">
        <v>25</v>
      </c>
      <c r="H3" s="70" t="s">
        <v>59</v>
      </c>
      <c r="I3" s="73"/>
      <c r="J3" s="73"/>
      <c r="K3" s="73"/>
      <c r="L3" s="73"/>
      <c r="M3" s="73"/>
      <c r="N3" s="73"/>
      <c r="O3" s="73"/>
      <c r="P3" s="73"/>
      <c r="Q3" s="73"/>
      <c r="R3" s="73"/>
      <c r="S3" s="73"/>
      <c r="T3" s="73"/>
      <c r="U3" s="73"/>
      <c r="V3" s="73"/>
      <c r="W3" s="73"/>
      <c r="X3" s="78"/>
      <c r="Y3" s="81" t="s">
        <v>52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60</v>
      </c>
      <c r="B4" s="65"/>
      <c r="C4" s="65"/>
      <c r="D4" s="65"/>
      <c r="E4" s="65"/>
      <c r="F4" s="65"/>
      <c r="G4" s="65"/>
      <c r="H4" s="71"/>
      <c r="I4" s="74"/>
      <c r="J4" s="74"/>
      <c r="K4" s="74"/>
      <c r="L4" s="74"/>
      <c r="M4" s="74"/>
      <c r="N4" s="74"/>
      <c r="O4" s="74"/>
      <c r="P4" s="74"/>
      <c r="Q4" s="74"/>
      <c r="R4" s="74"/>
      <c r="S4" s="74"/>
      <c r="T4" s="74"/>
      <c r="U4" s="74"/>
      <c r="V4" s="74"/>
      <c r="W4" s="74"/>
      <c r="X4" s="79"/>
      <c r="Y4" s="82" t="s">
        <v>50</v>
      </c>
      <c r="Z4" s="82"/>
      <c r="AA4" s="82"/>
      <c r="AB4" s="82"/>
      <c r="AC4" s="82"/>
      <c r="AD4" s="82"/>
      <c r="AE4" s="82"/>
      <c r="AF4" s="82"/>
      <c r="AG4" s="82"/>
      <c r="AH4" s="82"/>
      <c r="AI4" s="82"/>
      <c r="AJ4" s="82" t="s">
        <v>44</v>
      </c>
      <c r="AK4" s="82"/>
      <c r="AL4" s="82"/>
      <c r="AM4" s="82"/>
      <c r="AN4" s="82"/>
      <c r="AO4" s="82"/>
      <c r="AP4" s="82"/>
      <c r="AQ4" s="82"/>
      <c r="AR4" s="82"/>
      <c r="AS4" s="82"/>
      <c r="AT4" s="82"/>
      <c r="AU4" s="82" t="s">
        <v>28</v>
      </c>
      <c r="AV4" s="82"/>
      <c r="AW4" s="82"/>
      <c r="AX4" s="82"/>
      <c r="AY4" s="82"/>
      <c r="AZ4" s="82"/>
      <c r="BA4" s="82"/>
      <c r="BB4" s="82"/>
      <c r="BC4" s="82"/>
      <c r="BD4" s="82"/>
      <c r="BE4" s="82"/>
      <c r="BF4" s="82" t="s">
        <v>62</v>
      </c>
      <c r="BG4" s="82"/>
      <c r="BH4" s="82"/>
      <c r="BI4" s="82"/>
      <c r="BJ4" s="82"/>
      <c r="BK4" s="82"/>
      <c r="BL4" s="82"/>
      <c r="BM4" s="82"/>
      <c r="BN4" s="82"/>
      <c r="BO4" s="82"/>
      <c r="BP4" s="82"/>
      <c r="BQ4" s="82" t="s">
        <v>0</v>
      </c>
      <c r="BR4" s="82"/>
      <c r="BS4" s="82"/>
      <c r="BT4" s="82"/>
      <c r="BU4" s="82"/>
      <c r="BV4" s="82"/>
      <c r="BW4" s="82"/>
      <c r="BX4" s="82"/>
      <c r="BY4" s="82"/>
      <c r="BZ4" s="82"/>
      <c r="CA4" s="82"/>
      <c r="CB4" s="82" t="s">
        <v>61</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36</v>
      </c>
      <c r="DU4" s="82"/>
      <c r="DV4" s="82"/>
      <c r="DW4" s="82"/>
      <c r="DX4" s="82"/>
      <c r="DY4" s="82"/>
      <c r="DZ4" s="82"/>
      <c r="EA4" s="82"/>
      <c r="EB4" s="82"/>
      <c r="EC4" s="82"/>
      <c r="ED4" s="82"/>
      <c r="EE4" s="82" t="s">
        <v>67</v>
      </c>
      <c r="EF4" s="82"/>
      <c r="EG4" s="82"/>
      <c r="EH4" s="82"/>
      <c r="EI4" s="82"/>
      <c r="EJ4" s="82"/>
      <c r="EK4" s="82"/>
      <c r="EL4" s="82"/>
      <c r="EM4" s="82"/>
      <c r="EN4" s="82"/>
      <c r="EO4" s="82"/>
    </row>
    <row r="5" spans="1:148">
      <c r="A5" s="62" t="s">
        <v>68</v>
      </c>
      <c r="B5" s="66"/>
      <c r="C5" s="66"/>
      <c r="D5" s="66"/>
      <c r="E5" s="66"/>
      <c r="F5" s="66"/>
      <c r="G5" s="66"/>
      <c r="H5" s="72" t="s">
        <v>56</v>
      </c>
      <c r="I5" s="72" t="s">
        <v>69</v>
      </c>
      <c r="J5" s="72" t="s">
        <v>70</v>
      </c>
      <c r="K5" s="72" t="s">
        <v>71</v>
      </c>
      <c r="L5" s="72" t="s">
        <v>72</v>
      </c>
      <c r="M5" s="72" t="s">
        <v>8</v>
      </c>
      <c r="N5" s="72" t="s">
        <v>73</v>
      </c>
      <c r="O5" s="72" t="s">
        <v>74</v>
      </c>
      <c r="P5" s="72" t="s">
        <v>75</v>
      </c>
      <c r="Q5" s="72" t="s">
        <v>76</v>
      </c>
      <c r="R5" s="72" t="s">
        <v>77</v>
      </c>
      <c r="S5" s="72" t="s">
        <v>78</v>
      </c>
      <c r="T5" s="72" t="s">
        <v>79</v>
      </c>
      <c r="U5" s="72" t="s">
        <v>63</v>
      </c>
      <c r="V5" s="72" t="s">
        <v>80</v>
      </c>
      <c r="W5" s="72" t="s">
        <v>81</v>
      </c>
      <c r="X5" s="72" t="s">
        <v>82</v>
      </c>
      <c r="Y5" s="72" t="s">
        <v>83</v>
      </c>
      <c r="Z5" s="72" t="s">
        <v>84</v>
      </c>
      <c r="AA5" s="72" t="s">
        <v>85</v>
      </c>
      <c r="AB5" s="72" t="s">
        <v>86</v>
      </c>
      <c r="AC5" s="72" t="s">
        <v>87</v>
      </c>
      <c r="AD5" s="72" t="s">
        <v>89</v>
      </c>
      <c r="AE5" s="72" t="s">
        <v>90</v>
      </c>
      <c r="AF5" s="72" t="s">
        <v>91</v>
      </c>
      <c r="AG5" s="72" t="s">
        <v>92</v>
      </c>
      <c r="AH5" s="72" t="s">
        <v>93</v>
      </c>
      <c r="AI5" s="72" t="s">
        <v>43</v>
      </c>
      <c r="AJ5" s="72" t="s">
        <v>83</v>
      </c>
      <c r="AK5" s="72" t="s">
        <v>84</v>
      </c>
      <c r="AL5" s="72" t="s">
        <v>85</v>
      </c>
      <c r="AM5" s="72" t="s">
        <v>86</v>
      </c>
      <c r="AN5" s="72" t="s">
        <v>87</v>
      </c>
      <c r="AO5" s="72" t="s">
        <v>89</v>
      </c>
      <c r="AP5" s="72" t="s">
        <v>90</v>
      </c>
      <c r="AQ5" s="72" t="s">
        <v>91</v>
      </c>
      <c r="AR5" s="72" t="s">
        <v>92</v>
      </c>
      <c r="AS5" s="72" t="s">
        <v>93</v>
      </c>
      <c r="AT5" s="72" t="s">
        <v>88</v>
      </c>
      <c r="AU5" s="72" t="s">
        <v>83</v>
      </c>
      <c r="AV5" s="72" t="s">
        <v>84</v>
      </c>
      <c r="AW5" s="72" t="s">
        <v>85</v>
      </c>
      <c r="AX5" s="72" t="s">
        <v>86</v>
      </c>
      <c r="AY5" s="72" t="s">
        <v>87</v>
      </c>
      <c r="AZ5" s="72" t="s">
        <v>89</v>
      </c>
      <c r="BA5" s="72" t="s">
        <v>90</v>
      </c>
      <c r="BB5" s="72" t="s">
        <v>91</v>
      </c>
      <c r="BC5" s="72" t="s">
        <v>92</v>
      </c>
      <c r="BD5" s="72" t="s">
        <v>93</v>
      </c>
      <c r="BE5" s="72" t="s">
        <v>88</v>
      </c>
      <c r="BF5" s="72" t="s">
        <v>83</v>
      </c>
      <c r="BG5" s="72" t="s">
        <v>84</v>
      </c>
      <c r="BH5" s="72" t="s">
        <v>85</v>
      </c>
      <c r="BI5" s="72" t="s">
        <v>86</v>
      </c>
      <c r="BJ5" s="72" t="s">
        <v>87</v>
      </c>
      <c r="BK5" s="72" t="s">
        <v>89</v>
      </c>
      <c r="BL5" s="72" t="s">
        <v>90</v>
      </c>
      <c r="BM5" s="72" t="s">
        <v>91</v>
      </c>
      <c r="BN5" s="72" t="s">
        <v>92</v>
      </c>
      <c r="BO5" s="72" t="s">
        <v>93</v>
      </c>
      <c r="BP5" s="72" t="s">
        <v>88</v>
      </c>
      <c r="BQ5" s="72" t="s">
        <v>83</v>
      </c>
      <c r="BR5" s="72" t="s">
        <v>84</v>
      </c>
      <c r="BS5" s="72" t="s">
        <v>85</v>
      </c>
      <c r="BT5" s="72" t="s">
        <v>86</v>
      </c>
      <c r="BU5" s="72" t="s">
        <v>87</v>
      </c>
      <c r="BV5" s="72" t="s">
        <v>89</v>
      </c>
      <c r="BW5" s="72" t="s">
        <v>90</v>
      </c>
      <c r="BX5" s="72" t="s">
        <v>91</v>
      </c>
      <c r="BY5" s="72" t="s">
        <v>92</v>
      </c>
      <c r="BZ5" s="72" t="s">
        <v>93</v>
      </c>
      <c r="CA5" s="72" t="s">
        <v>88</v>
      </c>
      <c r="CB5" s="72" t="s">
        <v>83</v>
      </c>
      <c r="CC5" s="72" t="s">
        <v>84</v>
      </c>
      <c r="CD5" s="72" t="s">
        <v>85</v>
      </c>
      <c r="CE5" s="72" t="s">
        <v>86</v>
      </c>
      <c r="CF5" s="72" t="s">
        <v>87</v>
      </c>
      <c r="CG5" s="72" t="s">
        <v>89</v>
      </c>
      <c r="CH5" s="72" t="s">
        <v>90</v>
      </c>
      <c r="CI5" s="72" t="s">
        <v>91</v>
      </c>
      <c r="CJ5" s="72" t="s">
        <v>92</v>
      </c>
      <c r="CK5" s="72" t="s">
        <v>93</v>
      </c>
      <c r="CL5" s="72" t="s">
        <v>88</v>
      </c>
      <c r="CM5" s="72" t="s">
        <v>83</v>
      </c>
      <c r="CN5" s="72" t="s">
        <v>84</v>
      </c>
      <c r="CO5" s="72" t="s">
        <v>85</v>
      </c>
      <c r="CP5" s="72" t="s">
        <v>86</v>
      </c>
      <c r="CQ5" s="72" t="s">
        <v>87</v>
      </c>
      <c r="CR5" s="72" t="s">
        <v>89</v>
      </c>
      <c r="CS5" s="72" t="s">
        <v>90</v>
      </c>
      <c r="CT5" s="72" t="s">
        <v>91</v>
      </c>
      <c r="CU5" s="72" t="s">
        <v>92</v>
      </c>
      <c r="CV5" s="72" t="s">
        <v>93</v>
      </c>
      <c r="CW5" s="72" t="s">
        <v>88</v>
      </c>
      <c r="CX5" s="72" t="s">
        <v>83</v>
      </c>
      <c r="CY5" s="72" t="s">
        <v>84</v>
      </c>
      <c r="CZ5" s="72" t="s">
        <v>85</v>
      </c>
      <c r="DA5" s="72" t="s">
        <v>86</v>
      </c>
      <c r="DB5" s="72" t="s">
        <v>87</v>
      </c>
      <c r="DC5" s="72" t="s">
        <v>89</v>
      </c>
      <c r="DD5" s="72" t="s">
        <v>90</v>
      </c>
      <c r="DE5" s="72" t="s">
        <v>91</v>
      </c>
      <c r="DF5" s="72" t="s">
        <v>92</v>
      </c>
      <c r="DG5" s="72" t="s">
        <v>93</v>
      </c>
      <c r="DH5" s="72" t="s">
        <v>88</v>
      </c>
      <c r="DI5" s="72" t="s">
        <v>83</v>
      </c>
      <c r="DJ5" s="72" t="s">
        <v>84</v>
      </c>
      <c r="DK5" s="72" t="s">
        <v>85</v>
      </c>
      <c r="DL5" s="72" t="s">
        <v>86</v>
      </c>
      <c r="DM5" s="72" t="s">
        <v>87</v>
      </c>
      <c r="DN5" s="72" t="s">
        <v>89</v>
      </c>
      <c r="DO5" s="72" t="s">
        <v>90</v>
      </c>
      <c r="DP5" s="72" t="s">
        <v>91</v>
      </c>
      <c r="DQ5" s="72" t="s">
        <v>92</v>
      </c>
      <c r="DR5" s="72" t="s">
        <v>93</v>
      </c>
      <c r="DS5" s="72" t="s">
        <v>88</v>
      </c>
      <c r="DT5" s="72" t="s">
        <v>83</v>
      </c>
      <c r="DU5" s="72" t="s">
        <v>84</v>
      </c>
      <c r="DV5" s="72" t="s">
        <v>85</v>
      </c>
      <c r="DW5" s="72" t="s">
        <v>86</v>
      </c>
      <c r="DX5" s="72" t="s">
        <v>87</v>
      </c>
      <c r="DY5" s="72" t="s">
        <v>89</v>
      </c>
      <c r="DZ5" s="72" t="s">
        <v>90</v>
      </c>
      <c r="EA5" s="72" t="s">
        <v>91</v>
      </c>
      <c r="EB5" s="72" t="s">
        <v>92</v>
      </c>
      <c r="EC5" s="72" t="s">
        <v>93</v>
      </c>
      <c r="ED5" s="72" t="s">
        <v>88</v>
      </c>
      <c r="EE5" s="72" t="s">
        <v>83</v>
      </c>
      <c r="EF5" s="72" t="s">
        <v>84</v>
      </c>
      <c r="EG5" s="72" t="s">
        <v>85</v>
      </c>
      <c r="EH5" s="72" t="s">
        <v>86</v>
      </c>
      <c r="EI5" s="72" t="s">
        <v>87</v>
      </c>
      <c r="EJ5" s="72" t="s">
        <v>89</v>
      </c>
      <c r="EK5" s="72" t="s">
        <v>90</v>
      </c>
      <c r="EL5" s="72" t="s">
        <v>91</v>
      </c>
      <c r="EM5" s="72" t="s">
        <v>92</v>
      </c>
      <c r="EN5" s="72" t="s">
        <v>93</v>
      </c>
      <c r="EO5" s="72" t="s">
        <v>88</v>
      </c>
    </row>
    <row r="6" spans="1:148" s="61" customFormat="1">
      <c r="A6" s="62" t="s">
        <v>94</v>
      </c>
      <c r="B6" s="67">
        <f t="shared" ref="B6:X6" si="1">B7</f>
        <v>2023</v>
      </c>
      <c r="C6" s="67">
        <f t="shared" si="1"/>
        <v>42153</v>
      </c>
      <c r="D6" s="67">
        <f t="shared" si="1"/>
        <v>46</v>
      </c>
      <c r="E6" s="67">
        <f t="shared" si="1"/>
        <v>18</v>
      </c>
      <c r="F6" s="67">
        <f t="shared" si="1"/>
        <v>0</v>
      </c>
      <c r="G6" s="67">
        <f t="shared" si="1"/>
        <v>0</v>
      </c>
      <c r="H6" s="67" t="str">
        <f t="shared" si="1"/>
        <v>宮城県　大崎市</v>
      </c>
      <c r="I6" s="67" t="str">
        <f t="shared" si="1"/>
        <v>法適用</v>
      </c>
      <c r="J6" s="67" t="str">
        <f t="shared" si="1"/>
        <v>下水道事業</v>
      </c>
      <c r="K6" s="67" t="str">
        <f t="shared" si="1"/>
        <v>特定地域生活排水処理</v>
      </c>
      <c r="L6" s="67" t="str">
        <f t="shared" si="1"/>
        <v>K2</v>
      </c>
      <c r="M6" s="67" t="str">
        <f t="shared" si="1"/>
        <v>非設置</v>
      </c>
      <c r="N6" s="75" t="str">
        <f t="shared" si="1"/>
        <v>-</v>
      </c>
      <c r="O6" s="75">
        <f t="shared" si="1"/>
        <v>31.81</v>
      </c>
      <c r="P6" s="75">
        <f t="shared" si="1"/>
        <v>11.73</v>
      </c>
      <c r="Q6" s="75">
        <f t="shared" si="1"/>
        <v>100</v>
      </c>
      <c r="R6" s="75">
        <f t="shared" si="1"/>
        <v>3740</v>
      </c>
      <c r="S6" s="75">
        <f t="shared" si="1"/>
        <v>123776</v>
      </c>
      <c r="T6" s="75">
        <f t="shared" si="1"/>
        <v>796.81</v>
      </c>
      <c r="U6" s="75">
        <f t="shared" si="1"/>
        <v>155.34</v>
      </c>
      <c r="V6" s="75">
        <f t="shared" si="1"/>
        <v>14441</v>
      </c>
      <c r="W6" s="75">
        <f t="shared" si="1"/>
        <v>3.03</v>
      </c>
      <c r="X6" s="75">
        <f t="shared" si="1"/>
        <v>4766.01</v>
      </c>
      <c r="Y6" s="83" t="str">
        <f t="shared" ref="Y6:AH6" si="2">IF(Y7="",NA(),Y7)</f>
        <v>-</v>
      </c>
      <c r="Z6" s="83">
        <f t="shared" si="2"/>
        <v>118.46</v>
      </c>
      <c r="AA6" s="83">
        <f t="shared" si="2"/>
        <v>108.94</v>
      </c>
      <c r="AB6" s="83">
        <f t="shared" si="2"/>
        <v>103.78</v>
      </c>
      <c r="AC6" s="83">
        <f t="shared" si="2"/>
        <v>88.23</v>
      </c>
      <c r="AD6" s="83" t="str">
        <f t="shared" si="2"/>
        <v>-</v>
      </c>
      <c r="AE6" s="83">
        <f t="shared" si="2"/>
        <v>99.03</v>
      </c>
      <c r="AF6" s="83">
        <f t="shared" si="2"/>
        <v>100.41</v>
      </c>
      <c r="AG6" s="83">
        <f t="shared" si="2"/>
        <v>100.17</v>
      </c>
      <c r="AH6" s="83">
        <f t="shared" si="2"/>
        <v>96.95</v>
      </c>
      <c r="AI6" s="75" t="str">
        <f>IF(AI7="","",IF(AI7="-","【-】","【"&amp;SUBSTITUTE(TEXT(AI7,"#,##0.00"),"-","△")&amp;"】"))</f>
        <v>【96.62】</v>
      </c>
      <c r="AJ6" s="83" t="str">
        <f t="shared" ref="AJ6:AS6" si="3">IF(AJ7="",NA(),AJ7)</f>
        <v>-</v>
      </c>
      <c r="AK6" s="75">
        <f t="shared" si="3"/>
        <v>0</v>
      </c>
      <c r="AL6" s="75">
        <f t="shared" si="3"/>
        <v>0</v>
      </c>
      <c r="AM6" s="75">
        <f t="shared" si="3"/>
        <v>0</v>
      </c>
      <c r="AN6" s="83">
        <f t="shared" si="3"/>
        <v>16.37</v>
      </c>
      <c r="AO6" s="83" t="str">
        <f t="shared" si="3"/>
        <v>-</v>
      </c>
      <c r="AP6" s="83">
        <f t="shared" si="3"/>
        <v>74.239999999999995</v>
      </c>
      <c r="AQ6" s="83">
        <f t="shared" si="3"/>
        <v>83.92</v>
      </c>
      <c r="AR6" s="83">
        <f t="shared" si="3"/>
        <v>89.31</v>
      </c>
      <c r="AS6" s="83">
        <f t="shared" si="3"/>
        <v>91.33</v>
      </c>
      <c r="AT6" s="75" t="str">
        <f>IF(AT7="","",IF(AT7="-","【-】","【"&amp;SUBSTITUTE(TEXT(AT7,"#,##0.00"),"-","△")&amp;"】"))</f>
        <v>【111.69】</v>
      </c>
      <c r="AU6" s="83" t="str">
        <f t="shared" ref="AU6:BD6" si="4">IF(AU7="",NA(),AU7)</f>
        <v>-</v>
      </c>
      <c r="AV6" s="83">
        <f t="shared" si="4"/>
        <v>251.42</v>
      </c>
      <c r="AW6" s="83">
        <f t="shared" si="4"/>
        <v>260.39999999999998</v>
      </c>
      <c r="AX6" s="83">
        <f t="shared" si="4"/>
        <v>328.36</v>
      </c>
      <c r="AY6" s="83">
        <f t="shared" si="4"/>
        <v>303.55</v>
      </c>
      <c r="AZ6" s="83" t="str">
        <f t="shared" si="4"/>
        <v>-</v>
      </c>
      <c r="BA6" s="83">
        <f t="shared" si="4"/>
        <v>100.47</v>
      </c>
      <c r="BB6" s="83">
        <f t="shared" si="4"/>
        <v>122.71</v>
      </c>
      <c r="BC6" s="83">
        <f t="shared" si="4"/>
        <v>138.19999999999999</v>
      </c>
      <c r="BD6" s="83">
        <f t="shared" si="4"/>
        <v>126.97</v>
      </c>
      <c r="BE6" s="75" t="str">
        <f>IF(BE7="","",IF(BE7="-","【-】","【"&amp;SUBSTITUTE(TEXT(BE7,"#,##0.00"),"-","△")&amp;"】"))</f>
        <v>【111.29】</v>
      </c>
      <c r="BF6" s="83" t="str">
        <f t="shared" ref="BF6:BO6" si="5">IF(BF7="",NA(),BF7)</f>
        <v>-</v>
      </c>
      <c r="BG6" s="83">
        <f t="shared" si="5"/>
        <v>50.41</v>
      </c>
      <c r="BH6" s="83">
        <f t="shared" si="5"/>
        <v>0.57999999999999996</v>
      </c>
      <c r="BI6" s="83">
        <f t="shared" si="5"/>
        <v>0.59</v>
      </c>
      <c r="BJ6" s="75">
        <f t="shared" si="5"/>
        <v>0</v>
      </c>
      <c r="BK6" s="83" t="str">
        <f t="shared" si="5"/>
        <v>-</v>
      </c>
      <c r="BL6" s="83">
        <f t="shared" si="5"/>
        <v>294.27</v>
      </c>
      <c r="BM6" s="83">
        <f t="shared" si="5"/>
        <v>294.08999999999997</v>
      </c>
      <c r="BN6" s="83">
        <f t="shared" si="5"/>
        <v>294.08999999999997</v>
      </c>
      <c r="BO6" s="83">
        <f t="shared" si="5"/>
        <v>338.47</v>
      </c>
      <c r="BP6" s="75" t="str">
        <f>IF(BP7="","",IF(BP7="-","【-】","【"&amp;SUBSTITUTE(TEXT(BP7,"#,##0.00"),"-","△")&amp;"】"))</f>
        <v>【349.83】</v>
      </c>
      <c r="BQ6" s="83" t="str">
        <f t="shared" ref="BQ6:BZ6" si="6">IF(BQ7="",NA(),BQ7)</f>
        <v>-</v>
      </c>
      <c r="BR6" s="83">
        <f t="shared" si="6"/>
        <v>55.33</v>
      </c>
      <c r="BS6" s="83">
        <f t="shared" si="6"/>
        <v>54.65</v>
      </c>
      <c r="BT6" s="83">
        <f t="shared" si="6"/>
        <v>50.5</v>
      </c>
      <c r="BU6" s="83">
        <f t="shared" si="6"/>
        <v>47.77</v>
      </c>
      <c r="BV6" s="83" t="str">
        <f t="shared" si="6"/>
        <v>-</v>
      </c>
      <c r="BW6" s="83">
        <f t="shared" si="6"/>
        <v>60.59</v>
      </c>
      <c r="BX6" s="83">
        <f t="shared" si="6"/>
        <v>60</v>
      </c>
      <c r="BY6" s="83">
        <f t="shared" si="6"/>
        <v>59.01</v>
      </c>
      <c r="BZ6" s="83">
        <f t="shared" si="6"/>
        <v>56.06</v>
      </c>
      <c r="CA6" s="75" t="str">
        <f>IF(CA7="","",IF(CA7="-","【-】","【"&amp;SUBSTITUTE(TEXT(CA7,"#,##0.00"),"-","△")&amp;"】"))</f>
        <v>【53.65】</v>
      </c>
      <c r="CB6" s="83" t="str">
        <f t="shared" ref="CB6:CK6" si="7">IF(CB7="",NA(),CB7)</f>
        <v>-</v>
      </c>
      <c r="CC6" s="83">
        <f t="shared" si="7"/>
        <v>331.16</v>
      </c>
      <c r="CD6" s="83">
        <f t="shared" si="7"/>
        <v>335.03</v>
      </c>
      <c r="CE6" s="83">
        <f t="shared" si="7"/>
        <v>359.97</v>
      </c>
      <c r="CF6" s="83">
        <f t="shared" si="7"/>
        <v>381.33</v>
      </c>
      <c r="CG6" s="83" t="str">
        <f t="shared" si="7"/>
        <v>-</v>
      </c>
      <c r="CH6" s="83">
        <f t="shared" si="7"/>
        <v>280.23</v>
      </c>
      <c r="CI6" s="83">
        <f t="shared" si="7"/>
        <v>282.70999999999998</v>
      </c>
      <c r="CJ6" s="83">
        <f t="shared" si="7"/>
        <v>291.82</v>
      </c>
      <c r="CK6" s="83">
        <f t="shared" si="7"/>
        <v>304.36</v>
      </c>
      <c r="CL6" s="75" t="str">
        <f>IF(CL7="","",IF(CL7="-","【-】","【"&amp;SUBSTITUTE(TEXT(CL7,"#,##0.00"),"-","△")&amp;"】"))</f>
        <v>【307.86】</v>
      </c>
      <c r="CM6" s="83" t="str">
        <f t="shared" ref="CM6:CV6" si="8">IF(CM7="",NA(),CM7)</f>
        <v>-</v>
      </c>
      <c r="CN6" s="83">
        <f t="shared" si="8"/>
        <v>51.96</v>
      </c>
      <c r="CO6" s="83">
        <f t="shared" si="8"/>
        <v>51.5</v>
      </c>
      <c r="CP6" s="83">
        <f t="shared" si="8"/>
        <v>49.65</v>
      </c>
      <c r="CQ6" s="83">
        <f t="shared" si="8"/>
        <v>51.06</v>
      </c>
      <c r="CR6" s="83" t="str">
        <f t="shared" si="8"/>
        <v>-</v>
      </c>
      <c r="CS6" s="83">
        <f t="shared" si="8"/>
        <v>58.19</v>
      </c>
      <c r="CT6" s="83">
        <f t="shared" si="8"/>
        <v>56.52</v>
      </c>
      <c r="CU6" s="83">
        <f t="shared" si="8"/>
        <v>88.45</v>
      </c>
      <c r="CV6" s="83">
        <f t="shared" si="8"/>
        <v>54.08</v>
      </c>
      <c r="CW6" s="75" t="str">
        <f>IF(CW7="","",IF(CW7="-","【-】","【"&amp;SUBSTITUTE(TEXT(CW7,"#,##0.00"),"-","△")&amp;"】"))</f>
        <v>【54.61】</v>
      </c>
      <c r="CX6" s="83" t="str">
        <f t="shared" ref="CX6:DG6" si="9">IF(CX7="",NA(),CX7)</f>
        <v>-</v>
      </c>
      <c r="CY6" s="83">
        <f t="shared" si="9"/>
        <v>100</v>
      </c>
      <c r="CZ6" s="83">
        <f t="shared" si="9"/>
        <v>100</v>
      </c>
      <c r="DA6" s="83">
        <f t="shared" si="9"/>
        <v>100</v>
      </c>
      <c r="DB6" s="83">
        <f t="shared" si="9"/>
        <v>100</v>
      </c>
      <c r="DC6" s="83" t="str">
        <f t="shared" si="9"/>
        <v>-</v>
      </c>
      <c r="DD6" s="83">
        <f t="shared" si="9"/>
        <v>87.8</v>
      </c>
      <c r="DE6" s="83">
        <f t="shared" si="9"/>
        <v>88.43</v>
      </c>
      <c r="DF6" s="83">
        <f t="shared" si="9"/>
        <v>90.34</v>
      </c>
      <c r="DG6" s="83">
        <f t="shared" si="9"/>
        <v>90.57</v>
      </c>
      <c r="DH6" s="75" t="str">
        <f>IF(DH7="","",IF(DH7="-","【-】","【"&amp;SUBSTITUTE(TEXT(DH7,"#,##0.00"),"-","△")&amp;"】"))</f>
        <v>【85.31】</v>
      </c>
      <c r="DI6" s="83" t="str">
        <f t="shared" ref="DI6:DR6" si="10">IF(DI7="",NA(),DI7)</f>
        <v>-</v>
      </c>
      <c r="DJ6" s="83">
        <f t="shared" si="10"/>
        <v>3.84</v>
      </c>
      <c r="DK6" s="83">
        <f t="shared" si="10"/>
        <v>7.35</v>
      </c>
      <c r="DL6" s="83">
        <f t="shared" si="10"/>
        <v>10.64</v>
      </c>
      <c r="DM6" s="83">
        <f t="shared" si="10"/>
        <v>13.91</v>
      </c>
      <c r="DN6" s="83" t="str">
        <f t="shared" si="10"/>
        <v>-</v>
      </c>
      <c r="DO6" s="83">
        <f t="shared" si="10"/>
        <v>15.74</v>
      </c>
      <c r="DP6" s="83">
        <f t="shared" si="10"/>
        <v>21.02</v>
      </c>
      <c r="DQ6" s="83">
        <f t="shared" si="10"/>
        <v>24.31</v>
      </c>
      <c r="DR6" s="83">
        <f t="shared" si="10"/>
        <v>26.92</v>
      </c>
      <c r="DS6" s="75" t="str">
        <f>IF(DS7="","",IF(DS7="-","【-】","【"&amp;SUBSTITUTE(TEXT(DS7,"#,##0.00"),"-","△")&amp;"】"))</f>
        <v>【25.25】</v>
      </c>
      <c r="DT6" s="83" t="str">
        <f t="shared" ref="DT6:EC6" si="11">IF(DT7="",NA(),DT7)</f>
        <v>-</v>
      </c>
      <c r="DU6" s="83" t="str">
        <f t="shared" si="11"/>
        <v>-</v>
      </c>
      <c r="DV6" s="83" t="str">
        <f t="shared" si="11"/>
        <v>-</v>
      </c>
      <c r="DW6" s="83" t="str">
        <f t="shared" si="11"/>
        <v>-</v>
      </c>
      <c r="DX6" s="83" t="str">
        <f t="shared" si="11"/>
        <v>-</v>
      </c>
      <c r="DY6" s="83" t="str">
        <f t="shared" si="11"/>
        <v>-</v>
      </c>
      <c r="DZ6" s="83" t="str">
        <f t="shared" si="11"/>
        <v>-</v>
      </c>
      <c r="EA6" s="83" t="str">
        <f t="shared" si="11"/>
        <v>-</v>
      </c>
      <c r="EB6" s="83" t="str">
        <f t="shared" si="11"/>
        <v>-</v>
      </c>
      <c r="EC6" s="83" t="str">
        <f t="shared" si="11"/>
        <v>-</v>
      </c>
      <c r="ED6" s="75" t="str">
        <f>IF(ED7="","",IF(ED7="-","【-】","【"&amp;SUBSTITUTE(TEXT(ED7,"#,##0.00"),"-","△")&amp;"】"))</f>
        <v>【-】</v>
      </c>
      <c r="EE6" s="83" t="str">
        <f t="shared" ref="EE6:EN6" si="12">IF(EE7="",NA(),EE7)</f>
        <v>-</v>
      </c>
      <c r="EF6" s="83" t="str">
        <f t="shared" si="12"/>
        <v>-</v>
      </c>
      <c r="EG6" s="83" t="str">
        <f t="shared" si="12"/>
        <v>-</v>
      </c>
      <c r="EH6" s="83" t="str">
        <f t="shared" si="12"/>
        <v>-</v>
      </c>
      <c r="EI6" s="83" t="str">
        <f t="shared" si="12"/>
        <v>-</v>
      </c>
      <c r="EJ6" s="83" t="str">
        <f t="shared" si="12"/>
        <v>-</v>
      </c>
      <c r="EK6" s="83" t="str">
        <f t="shared" si="12"/>
        <v>-</v>
      </c>
      <c r="EL6" s="83" t="str">
        <f t="shared" si="12"/>
        <v>-</v>
      </c>
      <c r="EM6" s="83" t="str">
        <f t="shared" si="12"/>
        <v>-</v>
      </c>
      <c r="EN6" s="83" t="str">
        <f t="shared" si="12"/>
        <v>-</v>
      </c>
      <c r="EO6" s="75" t="str">
        <f>IF(EO7="","",IF(EO7="-","【-】","【"&amp;SUBSTITUTE(TEXT(EO7,"#,##0.00"),"-","△")&amp;"】"))</f>
        <v>【-】</v>
      </c>
    </row>
    <row r="7" spans="1:148" s="61" customFormat="1">
      <c r="A7" s="62"/>
      <c r="B7" s="68">
        <v>2023</v>
      </c>
      <c r="C7" s="68">
        <v>42153</v>
      </c>
      <c r="D7" s="68">
        <v>46</v>
      </c>
      <c r="E7" s="68">
        <v>18</v>
      </c>
      <c r="F7" s="68">
        <v>0</v>
      </c>
      <c r="G7" s="68">
        <v>0</v>
      </c>
      <c r="H7" s="68" t="s">
        <v>95</v>
      </c>
      <c r="I7" s="68" t="s">
        <v>96</v>
      </c>
      <c r="J7" s="68" t="s">
        <v>97</v>
      </c>
      <c r="K7" s="68" t="s">
        <v>98</v>
      </c>
      <c r="L7" s="68" t="s">
        <v>99</v>
      </c>
      <c r="M7" s="68" t="s">
        <v>100</v>
      </c>
      <c r="N7" s="76" t="s">
        <v>101</v>
      </c>
      <c r="O7" s="76">
        <v>31.81</v>
      </c>
      <c r="P7" s="76">
        <v>11.73</v>
      </c>
      <c r="Q7" s="76">
        <v>100</v>
      </c>
      <c r="R7" s="76">
        <v>3740</v>
      </c>
      <c r="S7" s="76">
        <v>123776</v>
      </c>
      <c r="T7" s="76">
        <v>796.81</v>
      </c>
      <c r="U7" s="76">
        <v>155.34</v>
      </c>
      <c r="V7" s="76">
        <v>14441</v>
      </c>
      <c r="W7" s="76">
        <v>3.03</v>
      </c>
      <c r="X7" s="76">
        <v>4766.01</v>
      </c>
      <c r="Y7" s="76" t="s">
        <v>101</v>
      </c>
      <c r="Z7" s="76">
        <v>118.46</v>
      </c>
      <c r="AA7" s="76">
        <v>108.94</v>
      </c>
      <c r="AB7" s="76">
        <v>103.78</v>
      </c>
      <c r="AC7" s="76">
        <v>88.23</v>
      </c>
      <c r="AD7" s="76" t="s">
        <v>101</v>
      </c>
      <c r="AE7" s="76">
        <v>99.03</v>
      </c>
      <c r="AF7" s="76">
        <v>100.41</v>
      </c>
      <c r="AG7" s="76">
        <v>100.17</v>
      </c>
      <c r="AH7" s="76">
        <v>96.95</v>
      </c>
      <c r="AI7" s="76">
        <v>96.62</v>
      </c>
      <c r="AJ7" s="76" t="s">
        <v>101</v>
      </c>
      <c r="AK7" s="76">
        <v>0</v>
      </c>
      <c r="AL7" s="76">
        <v>0</v>
      </c>
      <c r="AM7" s="76">
        <v>0</v>
      </c>
      <c r="AN7" s="76">
        <v>16.37</v>
      </c>
      <c r="AO7" s="76" t="s">
        <v>101</v>
      </c>
      <c r="AP7" s="76">
        <v>74.239999999999995</v>
      </c>
      <c r="AQ7" s="76">
        <v>83.92</v>
      </c>
      <c r="AR7" s="76">
        <v>89.31</v>
      </c>
      <c r="AS7" s="76">
        <v>91.33</v>
      </c>
      <c r="AT7" s="76">
        <v>111.69</v>
      </c>
      <c r="AU7" s="76" t="s">
        <v>101</v>
      </c>
      <c r="AV7" s="76">
        <v>251.42</v>
      </c>
      <c r="AW7" s="76">
        <v>260.39999999999998</v>
      </c>
      <c r="AX7" s="76">
        <v>328.36</v>
      </c>
      <c r="AY7" s="76">
        <v>303.55</v>
      </c>
      <c r="AZ7" s="76" t="s">
        <v>101</v>
      </c>
      <c r="BA7" s="76">
        <v>100.47</v>
      </c>
      <c r="BB7" s="76">
        <v>122.71</v>
      </c>
      <c r="BC7" s="76">
        <v>138.19999999999999</v>
      </c>
      <c r="BD7" s="76">
        <v>126.97</v>
      </c>
      <c r="BE7" s="76">
        <v>111.29</v>
      </c>
      <c r="BF7" s="76" t="s">
        <v>101</v>
      </c>
      <c r="BG7" s="76">
        <v>50.41</v>
      </c>
      <c r="BH7" s="76">
        <v>0.57999999999999996</v>
      </c>
      <c r="BI7" s="76">
        <v>0.59</v>
      </c>
      <c r="BJ7" s="76">
        <v>0</v>
      </c>
      <c r="BK7" s="76" t="s">
        <v>101</v>
      </c>
      <c r="BL7" s="76">
        <v>294.27</v>
      </c>
      <c r="BM7" s="76">
        <v>294.08999999999997</v>
      </c>
      <c r="BN7" s="76">
        <v>294.08999999999997</v>
      </c>
      <c r="BO7" s="76">
        <v>338.47</v>
      </c>
      <c r="BP7" s="76">
        <v>349.83</v>
      </c>
      <c r="BQ7" s="76" t="s">
        <v>101</v>
      </c>
      <c r="BR7" s="76">
        <v>55.33</v>
      </c>
      <c r="BS7" s="76">
        <v>54.65</v>
      </c>
      <c r="BT7" s="76">
        <v>50.5</v>
      </c>
      <c r="BU7" s="76">
        <v>47.77</v>
      </c>
      <c r="BV7" s="76" t="s">
        <v>101</v>
      </c>
      <c r="BW7" s="76">
        <v>60.59</v>
      </c>
      <c r="BX7" s="76">
        <v>60</v>
      </c>
      <c r="BY7" s="76">
        <v>59.01</v>
      </c>
      <c r="BZ7" s="76">
        <v>56.06</v>
      </c>
      <c r="CA7" s="76">
        <v>53.65</v>
      </c>
      <c r="CB7" s="76" t="s">
        <v>101</v>
      </c>
      <c r="CC7" s="76">
        <v>331.16</v>
      </c>
      <c r="CD7" s="76">
        <v>335.03</v>
      </c>
      <c r="CE7" s="76">
        <v>359.97</v>
      </c>
      <c r="CF7" s="76">
        <v>381.33</v>
      </c>
      <c r="CG7" s="76" t="s">
        <v>101</v>
      </c>
      <c r="CH7" s="76">
        <v>280.23</v>
      </c>
      <c r="CI7" s="76">
        <v>282.70999999999998</v>
      </c>
      <c r="CJ7" s="76">
        <v>291.82</v>
      </c>
      <c r="CK7" s="76">
        <v>304.36</v>
      </c>
      <c r="CL7" s="76">
        <v>307.86</v>
      </c>
      <c r="CM7" s="76" t="s">
        <v>101</v>
      </c>
      <c r="CN7" s="76">
        <v>51.96</v>
      </c>
      <c r="CO7" s="76">
        <v>51.5</v>
      </c>
      <c r="CP7" s="76">
        <v>49.65</v>
      </c>
      <c r="CQ7" s="76">
        <v>51.06</v>
      </c>
      <c r="CR7" s="76" t="s">
        <v>101</v>
      </c>
      <c r="CS7" s="76">
        <v>58.19</v>
      </c>
      <c r="CT7" s="76">
        <v>56.52</v>
      </c>
      <c r="CU7" s="76">
        <v>88.45</v>
      </c>
      <c r="CV7" s="76">
        <v>54.08</v>
      </c>
      <c r="CW7" s="76">
        <v>54.61</v>
      </c>
      <c r="CX7" s="76" t="s">
        <v>101</v>
      </c>
      <c r="CY7" s="76">
        <v>100</v>
      </c>
      <c r="CZ7" s="76">
        <v>100</v>
      </c>
      <c r="DA7" s="76">
        <v>100</v>
      </c>
      <c r="DB7" s="76">
        <v>100</v>
      </c>
      <c r="DC7" s="76" t="s">
        <v>101</v>
      </c>
      <c r="DD7" s="76">
        <v>87.8</v>
      </c>
      <c r="DE7" s="76">
        <v>88.43</v>
      </c>
      <c r="DF7" s="76">
        <v>90.34</v>
      </c>
      <c r="DG7" s="76">
        <v>90.57</v>
      </c>
      <c r="DH7" s="76">
        <v>85.31</v>
      </c>
      <c r="DI7" s="76" t="s">
        <v>101</v>
      </c>
      <c r="DJ7" s="76">
        <v>3.84</v>
      </c>
      <c r="DK7" s="76">
        <v>7.35</v>
      </c>
      <c r="DL7" s="76">
        <v>10.64</v>
      </c>
      <c r="DM7" s="76">
        <v>13.91</v>
      </c>
      <c r="DN7" s="76" t="s">
        <v>101</v>
      </c>
      <c r="DO7" s="76">
        <v>15.74</v>
      </c>
      <c r="DP7" s="76">
        <v>21.02</v>
      </c>
      <c r="DQ7" s="76">
        <v>24.31</v>
      </c>
      <c r="DR7" s="76">
        <v>26.92</v>
      </c>
      <c r="DS7" s="76">
        <v>25.25</v>
      </c>
      <c r="DT7" s="76" t="s">
        <v>101</v>
      </c>
      <c r="DU7" s="76" t="s">
        <v>101</v>
      </c>
      <c r="DV7" s="76" t="s">
        <v>101</v>
      </c>
      <c r="DW7" s="76" t="s">
        <v>101</v>
      </c>
      <c r="DX7" s="76" t="s">
        <v>101</v>
      </c>
      <c r="DY7" s="76" t="s">
        <v>101</v>
      </c>
      <c r="DZ7" s="76" t="s">
        <v>101</v>
      </c>
      <c r="EA7" s="76" t="s">
        <v>101</v>
      </c>
      <c r="EB7" s="76" t="s">
        <v>101</v>
      </c>
      <c r="EC7" s="76" t="s">
        <v>101</v>
      </c>
      <c r="ED7" s="76" t="s">
        <v>101</v>
      </c>
      <c r="EE7" s="76" t="s">
        <v>101</v>
      </c>
      <c r="EF7" s="76" t="s">
        <v>101</v>
      </c>
      <c r="EG7" s="76" t="s">
        <v>101</v>
      </c>
      <c r="EH7" s="76" t="s">
        <v>101</v>
      </c>
      <c r="EI7" s="76" t="s">
        <v>101</v>
      </c>
      <c r="EJ7" s="76" t="s">
        <v>101</v>
      </c>
      <c r="EK7" s="76" t="s">
        <v>101</v>
      </c>
      <c r="EL7" s="76" t="s">
        <v>101</v>
      </c>
      <c r="EM7" s="76" t="s">
        <v>101</v>
      </c>
      <c r="EN7" s="76" t="s">
        <v>101</v>
      </c>
      <c r="EO7" s="76" t="s">
        <v>101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2025-01-30T08:23:45Z</vt:filetime>
  </property>
</Properties>
</file>