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13_大崎市★★\"/>
    </mc:Choice>
  </mc:AlternateContent>
  <xr:revisionPtr revIDLastSave="0" documentId="13_ncr:1_{C9618A63-1B99-4D4F-8786-7BF4546A8E1D}" xr6:coauthVersionLast="47" xr6:coauthVersionMax="47" xr10:uidLastSave="{00000000-0000-0000-0000-000000000000}"/>
  <workbookProtection workbookAlgorithmName="SHA-512" workbookHashValue="ULxMGs/y4eQXx5/yHGMF0ZKxspTfwUjYfHulxAk2vw7T3Pu4JL+ho6N4GdDP7z59P62c0GQLX81novKf0AGMcQ==" workbookSaltValue="YAXUC6kmox0SknGRdVCJN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P10" i="4" s="1"/>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H85" i="4"/>
  <c r="G85" i="4"/>
  <c r="F85" i="4"/>
  <c r="E85" i="4"/>
  <c r="BB10" i="4"/>
  <c r="AD10" i="4"/>
  <c r="W10" i="4"/>
  <c r="B10" i="4"/>
  <c r="BB8" i="4"/>
  <c r="AT8" i="4"/>
  <c r="AD8" i="4"/>
  <c r="W8" i="4"/>
  <c r="I8" i="4"/>
  <c r="B8" i="4"/>
  <c r="B6" i="4"/>
</calcChain>
</file>

<file path=xl/sharedStrings.xml><?xml version="1.0" encoding="utf-8"?>
<sst xmlns="http://schemas.openxmlformats.org/spreadsheetml/2006/main" count="231" uniqueCount="114">
  <si>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</si>
  <si>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</si>
  <si>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</si>
  <si>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</si>
  <si>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</si>
  <si>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</si>
  <si>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</si>
  <si>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</si>
  <si>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</si>
  <si>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</si>
  <si>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</si>
  <si>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</si>
  <si>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</si>
  <si>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</si>
  <si>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</si>
  <si>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</si>
  <si>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</si>
  <si>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</si>
  <si>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</si>
  <si>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</si>
  <si>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</si>
  <si>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</si>
  <si>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</si>
  <si>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</si>
  <si>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</si>
  <si>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</si>
  <si>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</si>
  <si>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</si>
  <si>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</si>
  <si>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</si>
  <si>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</si>
  <si>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</si>
  <si>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</si>
  <si>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</si>
  <si>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</si>
  <si>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</si>
  <si>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</si>
  <si>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</si>
  <si>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</si>
  <si>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</si>
  <si>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</si>
  <si>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</si>
  <si>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</si>
  <si>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</si>
  <si>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</si>
  <si>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</si>
  <si>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</si>
  <si>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</si>
  <si>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</si>
  <si>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</si>
  <si>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</si>
  <si>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</si>
  <si>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</si>
  <si>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</si>
  <si>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</si>
  <si>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</si>
  <si>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</si>
  <si>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</si>
  <si>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</si>
  <si>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</si>
  <si>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</si>
  <si>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</si>
  <si>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</si>
  <si>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</si>
  <si>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</si>
  <si>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</si>
  <si>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</si>
  <si>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</si>
  <si>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</si>
  <si>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</si>
  <si>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</si>
  <si>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</si>
  <si>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</si>
  <si>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</si>
  <si>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</si>
  <si>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</si>
  <si>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</si>
  <si>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</si>
  <si>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</si>
  <si>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</si>
  <si>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</si>
  <si>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</si>
  <si>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</si>
  <si>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</si>
  <si>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</si>
  <si>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</si>
  <si>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</si>
  <si>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</si>
  <si>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</si>
  <si>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</si>
  <si>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</si>
  <si>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</si>
  <si>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</si>
  <si>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</si>
  <si>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</si>
  <si>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宮城県　大崎市</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</si>
  <si>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</si>
  <si>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</si>
  <si>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</si>
  <si>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</si>
  <si>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</si>
  <si>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</si>
  <si>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</si>
  <si>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</si>
  <si>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</si>
  <si>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</si>
  <si>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</si>
  <si>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</si>
  <si>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</si>
  <si>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</si>
  <si>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</si>
  <si>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
②管渠老朽化率
③管渠改善率
　①有形固定資産減価償却率は，16.46％で類似団体と比較すると15.4ポイント低いが，これは，令和2年度に法適用し，経過年数が短いためと考える。②管渠老朽化率は前年度比0.13ポイント増の1.39％となった。耐用年数を迎えた管渠が増加していることを示すものであり，今後更に増加していくことから，管渠の改善に計画的に取り組み，③管渠改善率につなげていく必要がある。</t>
    <rPh sb="1" eb="3">
      <t>ユウケイ</t>
    </rPh>
    <rPh sb="3" eb="5">
      <t>コテイ</t>
    </rPh>
    <rPh sb="5" eb="7">
      <t>シサン</t>
    </rPh>
    <rPh sb="7" eb="9">
      <t>ゲンカ</t>
    </rPh>
    <rPh sb="9" eb="11">
      <t>ショウキャク</t>
    </rPh>
    <rPh sb="11" eb="12">
      <t>リツ</t>
    </rPh>
    <rPh sb="14" eb="16">
      <t>カンキョ</t>
    </rPh>
    <rPh sb="16" eb="19">
      <t>ロウキュウカ</t>
    </rPh>
    <rPh sb="19" eb="20">
      <t>リツ</t>
    </rPh>
    <rPh sb="22" eb="24">
      <t>カンキョ</t>
    </rPh>
    <rPh sb="24" eb="26">
      <t>カイゼン</t>
    </rPh>
    <rPh sb="26" eb="27">
      <t>リツ</t>
    </rPh>
    <rPh sb="30" eb="32">
      <t>ユウケイ</t>
    </rPh>
    <rPh sb="32" eb="34">
      <t>コテイ</t>
    </rPh>
    <rPh sb="34" eb="36">
      <t>シサン</t>
    </rPh>
    <rPh sb="36" eb="38">
      <t>ゲンカ</t>
    </rPh>
    <rPh sb="38" eb="40">
      <t>ショウキャク</t>
    </rPh>
    <rPh sb="40" eb="41">
      <t>リツ</t>
    </rPh>
    <rPh sb="50" eb="54">
      <t>ルイジダンタイ</t>
    </rPh>
    <rPh sb="55" eb="57">
      <t>ヒカク</t>
    </rPh>
    <rPh sb="68" eb="69">
      <t>ヒク</t>
    </rPh>
    <rPh sb="76" eb="77">
      <t>レイ</t>
    </rPh>
    <rPh sb="77" eb="78">
      <t>ワ</t>
    </rPh>
    <rPh sb="79" eb="81">
      <t>ネンド</t>
    </rPh>
    <rPh sb="82" eb="83">
      <t>ホウ</t>
    </rPh>
    <rPh sb="83" eb="85">
      <t>テキヨウ</t>
    </rPh>
    <rPh sb="87" eb="92">
      <t>ケイカネン</t>
    </rPh>
    <rPh sb="92" eb="93">
      <t>ミジカ</t>
    </rPh>
    <rPh sb="97" eb="98">
      <t>カンガ</t>
    </rPh>
    <rPh sb="102" eb="104">
      <t>カンキョ</t>
    </rPh>
    <rPh sb="104" eb="107">
      <t>ロウキュウカ</t>
    </rPh>
    <rPh sb="107" eb="108">
      <t>リツ</t>
    </rPh>
    <rPh sb="109" eb="112">
      <t>ゼンネンド</t>
    </rPh>
    <rPh sb="112" eb="113">
      <t>ヒ</t>
    </rPh>
    <rPh sb="121" eb="122">
      <t>ゾウ</t>
    </rPh>
    <rPh sb="133" eb="137">
      <t>タイヨウ</t>
    </rPh>
    <rPh sb="138" eb="139">
      <t>ムカ</t>
    </rPh>
    <rPh sb="141" eb="143">
      <t>カンキョ</t>
    </rPh>
    <rPh sb="144" eb="146">
      <t>ゾウカ</t>
    </rPh>
    <rPh sb="153" eb="154">
      <t>シメ</t>
    </rPh>
    <rPh sb="161" eb="163">
      <t>コンゴ</t>
    </rPh>
    <rPh sb="163" eb="164">
      <t>サラ</t>
    </rPh>
    <rPh sb="165" eb="167">
      <t>ゾウカ</t>
    </rPh>
    <rPh sb="192" eb="194">
      <t>カンキョ</t>
    </rPh>
    <rPh sb="194" eb="196">
      <t>カイゼン</t>
    </rPh>
    <rPh sb="196" eb="197">
      <t>リツ</t>
    </rPh>
    <rPh sb="204" eb="209">
      <t>ヒツヨウ</t>
    </rPh>
    <phoneticPr fontId="1"/>
  </si>
  <si>
    <t>　経費回収率増や汚水処理原価減少など，汚水に係る指標に改善がみられたが，施設利用率や水洗化率は依然として低く，使用料収入増や施設の効率的運用のためにも，水洗化人口の増への取組が必要である。また，経常収支比率の低下をはじめそのほかの経営指標を類似団体，全国平均と比較しても経営の健全性・効率性が確保できているとは言い難い。
　令和2年度から地方公営企業法を適用し，損益や資産・負債の状況が明らかになった。中長期的な安定経営のため，令和6年度内に改定した経営戦略に基づき改善に努めるとともに，経営戦略の見直しを行う中で課題の把握とその改善に努めることが重要と考えている。</t>
    <rPh sb="1" eb="6">
      <t>ケイヒカイ</t>
    </rPh>
    <rPh sb="6" eb="7">
      <t>ゾウ</t>
    </rPh>
    <rPh sb="8" eb="14">
      <t>オスイショリ</t>
    </rPh>
    <rPh sb="14" eb="16">
      <t>ゲンショウ</t>
    </rPh>
    <rPh sb="19" eb="21">
      <t>オスイ</t>
    </rPh>
    <rPh sb="22" eb="24">
      <t>カカ</t>
    </rPh>
    <rPh sb="24" eb="26">
      <t>シヒョウ</t>
    </rPh>
    <rPh sb="27" eb="29">
      <t>カイゼン</t>
    </rPh>
    <rPh sb="36" eb="41">
      <t>シセツリヨ</t>
    </rPh>
    <rPh sb="42" eb="46">
      <t>スイセン</t>
    </rPh>
    <rPh sb="47" eb="49">
      <t>イゼン</t>
    </rPh>
    <rPh sb="52" eb="53">
      <t>ヒク</t>
    </rPh>
    <rPh sb="55" eb="60">
      <t>シヨウリョウシュウニュウ</t>
    </rPh>
    <rPh sb="60" eb="61">
      <t>ゾウ</t>
    </rPh>
    <rPh sb="62" eb="64">
      <t>シセツ</t>
    </rPh>
    <rPh sb="65" eb="68">
      <t>コウリツテキ</t>
    </rPh>
    <rPh sb="68" eb="70">
      <t>ウンヨウ</t>
    </rPh>
    <rPh sb="76" eb="81">
      <t>スイセンカジンコウ</t>
    </rPh>
    <rPh sb="82" eb="83">
      <t>ゾウ</t>
    </rPh>
    <rPh sb="85" eb="87">
      <t>トリクミ</t>
    </rPh>
    <rPh sb="88" eb="90">
      <t>ヒツヨウ</t>
    </rPh>
    <rPh sb="97" eb="103">
      <t>ケイジョウ</t>
    </rPh>
    <rPh sb="104" eb="106">
      <t>テイカ</t>
    </rPh>
    <rPh sb="214" eb="216">
      <t>レイワ</t>
    </rPh>
    <rPh sb="217" eb="219">
      <t>ネンド</t>
    </rPh>
    <rPh sb="219" eb="220">
      <t>ナイ</t>
    </rPh>
    <rPh sb="221" eb="223">
      <t>カイテイ</t>
    </rPh>
    <rPh sb="225" eb="229">
      <t>ケイエイセンリャク</t>
    </rPh>
    <rPh sb="230" eb="231">
      <t>モト</t>
    </rPh>
    <rPh sb="233" eb="235">
      <t>カイゼン</t>
    </rPh>
    <rPh sb="236" eb="237">
      <t>ツト</t>
    </rPh>
    <rPh sb="244" eb="249">
      <t>ケイエイセ</t>
    </rPh>
    <rPh sb="249" eb="251">
      <t>ミナオ</t>
    </rPh>
    <rPh sb="253" eb="254">
      <t>オコナ</t>
    </rPh>
    <phoneticPr fontId="1"/>
  </si>
  <si>
    <r>
      <t>①経常収支比率　
　94.48％で，前年度に比べ0.38ポイント低下した。費用の増加，繰入金減少により経常収入が減少したことが主な要因である。100％未満であり類似団体に比べても低い。
②累積欠損金比率
　前年度に続く純損失で未処理欠損金が増加し，累積欠損金比率が上昇した。
③流動比率　
　前年度比9.01ポイント増加したが，望ましいとされる100％以上と乖離している。また類似団体と比較しても28.53ポイント低い。これは流動負債の大半である</t>
    </r>
    <r>
      <rPr>
        <sz val="8"/>
        <color theme="1"/>
        <rFont val="ＭＳ ゴシック"/>
        <family val="3"/>
        <charset val="128"/>
      </rPr>
      <t>企業債翌年度償還額が多く流動資産を上回っているためである。現状として償還年度の一般会計繰入金に依存しており，流動資産増加と企業債残高を減らし償還額を抑制していくことが必要である。
④企業債残高対事業規模比率　
　企業債現在高の減少に伴い，前年度に比べ144.35ポイント低下したが，前年度に引き続き類似団体，全国平均と比較して比率が高い。
⑤経費回収率
　100.20％であり，前年度に比べ2.51ポイント増加した。使用料収入が減少したもののそれを上回る汚水処理費減が要因である。
⑥汚水処理原価
　汚水1㎥当たりの処理単価は202.14円で，前年度比4.99円減ったが，類似団体比42.39円高い。低下の主な理由は支払利息の減などにより汚水処理費が減少したことである。
⑦施設利用率，⑧水洗化率
　施設利用率は類似団体と比較すると21.7ポイント低い。処理場の規模に対して処理水量が少ないため施設利用率が低くなっている。⑧の水洗化率は前年度比1.13ポイント増加したが類似団体比では8.62ポイント低い。
　共通して言えることは，水洗便所設置済人口を増やすことで水洗化率と施設利用率の向上が見込まれ下水道使用料の増加につながる。また，適切な維持管理や企業債新規借入抑制による利息負担軽減など経費削減をはかり，経営健全化に取り組まなければならない。</t>
    </r>
    <rPh sb="40" eb="42">
      <t>ゾウカ</t>
    </rPh>
    <rPh sb="231" eb="232">
      <t>ガク</t>
    </rPh>
    <rPh sb="233" eb="235">
      <t>オ</t>
    </rPh>
    <rPh sb="235" eb="239">
      <t>リュウド</t>
    </rPh>
    <rPh sb="240" eb="242">
      <t>ウワマワ</t>
    </rPh>
    <rPh sb="252" eb="254">
      <t>ゲンジョウ</t>
    </rPh>
    <rPh sb="329" eb="336">
      <t>キギョウサイ</t>
    </rPh>
    <rPh sb="336" eb="341">
      <t>ゲンショ</t>
    </rPh>
    <rPh sb="364" eb="367">
      <t>ゼンネンド</t>
    </rPh>
    <rPh sb="368" eb="369">
      <t>ヒ</t>
    </rPh>
    <rPh sb="370" eb="371">
      <t>ツヅ</t>
    </rPh>
    <rPh sb="437" eb="439">
      <t>ゲンショウ</t>
    </rPh>
    <rPh sb="447" eb="449">
      <t>ウワマワ</t>
    </rPh>
    <rPh sb="653" eb="655">
      <t>ゾウカ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</si>
</sst>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0.01</c:v>
                </c:pt>
                <c:pt idx="4" formatCode="#,##0.00;&quot;△&quot;#,##0.00;&quot;-&quot;">
                  <c:v>0.16</c:v>
                </c:pt>
              </c:numCache>
            </c:numRef>
          </c:val>
          <c:extLst>
            <c:ext xmlns:c16="http://schemas.microsoft.com/office/drawing/2014/chart" uri="{C3380CC4-5D6E-409C-BE32-E72D297353CC}">
              <c16:uniqueId val="{00000000-D1E7-4DD7-A10D-A6C79C721DE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D1E7-4DD7-A10D-A6C79C721DE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44.22</c:v>
                </c:pt>
                <c:pt idx="1">
                  <c:v>45.03</c:v>
                </c:pt>
                <c:pt idx="2">
                  <c:v>44.33</c:v>
                </c:pt>
                <c:pt idx="3">
                  <c:v>43.2</c:v>
                </c:pt>
                <c:pt idx="4">
                  <c:v>43.25</c:v>
                </c:pt>
              </c:numCache>
            </c:numRef>
          </c:val>
          <c:extLst>
            <c:ext xmlns:c16="http://schemas.microsoft.com/office/drawing/2014/chart" uri="{C3380CC4-5D6E-409C-BE32-E72D297353CC}">
              <c16:uniqueId val="{00000000-CF51-4834-9605-42D7D497030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CF51-4834-9605-42D7D497030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81.010000000000005</c:v>
                </c:pt>
                <c:pt idx="1">
                  <c:v>81.650000000000006</c:v>
                </c:pt>
                <c:pt idx="2">
                  <c:v>83.86</c:v>
                </c:pt>
                <c:pt idx="3">
                  <c:v>83.33</c:v>
                </c:pt>
                <c:pt idx="4">
                  <c:v>84.46</c:v>
                </c:pt>
              </c:numCache>
            </c:numRef>
          </c:val>
          <c:extLst>
            <c:ext xmlns:c16="http://schemas.microsoft.com/office/drawing/2014/chart" uri="{C3380CC4-5D6E-409C-BE32-E72D297353CC}">
              <c16:uniqueId val="{00000000-918A-4941-BF0F-08CAC4FC99A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918A-4941-BF0F-08CAC4FC99A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108.41</c:v>
                </c:pt>
                <c:pt idx="1">
                  <c:v>94.73</c:v>
                </c:pt>
                <c:pt idx="2">
                  <c:v>97.58</c:v>
                </c:pt>
                <c:pt idx="3">
                  <c:v>94.86</c:v>
                </c:pt>
                <c:pt idx="4">
                  <c:v>94.48</c:v>
                </c:pt>
              </c:numCache>
            </c:numRef>
          </c:val>
          <c:extLst>
            <c:ext xmlns:c16="http://schemas.microsoft.com/office/drawing/2014/chart" uri="{C3380CC4-5D6E-409C-BE32-E72D297353CC}">
              <c16:uniqueId val="{00000000-720C-4DEA-8660-67F47BEA64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720C-4DEA-8660-67F47BEA64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3.69</c:v>
                </c:pt>
                <c:pt idx="1">
                  <c:v>6.89</c:v>
                </c:pt>
                <c:pt idx="2">
                  <c:v>10.19</c:v>
                </c:pt>
                <c:pt idx="3">
                  <c:v>13.63</c:v>
                </c:pt>
                <c:pt idx="4">
                  <c:v>16.46</c:v>
                </c:pt>
              </c:numCache>
            </c:numRef>
          </c:val>
          <c:extLst>
            <c:ext xmlns:c16="http://schemas.microsoft.com/office/drawing/2014/chart" uri="{C3380CC4-5D6E-409C-BE32-E72D297353CC}">
              <c16:uniqueId val="{00000000-0E4B-4280-A060-BC42D3B612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0E4B-4280-A060-BC42D3B612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7.0000000000000007E-2</c:v>
                </c:pt>
                <c:pt idx="2">
                  <c:v>0.14000000000000001</c:v>
                </c:pt>
                <c:pt idx="3">
                  <c:v>1.26</c:v>
                </c:pt>
                <c:pt idx="4">
                  <c:v>1.39</c:v>
                </c:pt>
              </c:numCache>
            </c:numRef>
          </c:val>
          <c:extLst>
            <c:ext xmlns:c16="http://schemas.microsoft.com/office/drawing/2014/chart" uri="{C3380CC4-5D6E-409C-BE32-E72D297353CC}">
              <c16:uniqueId val="{00000000-F579-4996-BD28-3581B857B5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F579-4996-BD28-3581B857B5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6.64</c:v>
                </c:pt>
                <c:pt idx="2">
                  <c:v>14.64</c:v>
                </c:pt>
                <c:pt idx="3">
                  <c:v>25.98</c:v>
                </c:pt>
                <c:pt idx="4">
                  <c:v>38.380000000000003</c:v>
                </c:pt>
              </c:numCache>
            </c:numRef>
          </c:val>
          <c:extLst>
            <c:ext xmlns:c16="http://schemas.microsoft.com/office/drawing/2014/chart" uri="{C3380CC4-5D6E-409C-BE32-E72D297353CC}">
              <c16:uniqueId val="{00000000-7F9F-40E8-91FB-F260C370E7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7F9F-40E8-91FB-F260C370E7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26.32</c:v>
                </c:pt>
                <c:pt idx="1">
                  <c:v>34.630000000000003</c:v>
                </c:pt>
                <c:pt idx="2">
                  <c:v>41.05</c:v>
                </c:pt>
                <c:pt idx="3">
                  <c:v>42.79</c:v>
                </c:pt>
                <c:pt idx="4">
                  <c:v>51.8</c:v>
                </c:pt>
              </c:numCache>
            </c:numRef>
          </c:val>
          <c:extLst>
            <c:ext xmlns:c16="http://schemas.microsoft.com/office/drawing/2014/chart" uri="{C3380CC4-5D6E-409C-BE32-E72D297353CC}">
              <c16:uniqueId val="{00000000-7CEE-4E09-BAB0-C74D8B76A6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CEE-4E09-BAB0-C74D8B76A6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1362.73</c:v>
                </c:pt>
                <c:pt idx="1">
                  <c:v>1017.9</c:v>
                </c:pt>
                <c:pt idx="2">
                  <c:v>983.36</c:v>
                </c:pt>
                <c:pt idx="3">
                  <c:v>894.7</c:v>
                </c:pt>
                <c:pt idx="4">
                  <c:v>750.35</c:v>
                </c:pt>
              </c:numCache>
            </c:numRef>
          </c:val>
          <c:extLst>
            <c:ext xmlns:c16="http://schemas.microsoft.com/office/drawing/2014/chart" uri="{C3380CC4-5D6E-409C-BE32-E72D297353CC}">
              <c16:uniqueId val="{00000000-23CE-4685-80D6-0A0B0AD33E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3CE-4685-80D6-0A0B0AD33E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90.01</c:v>
                </c:pt>
                <c:pt idx="1">
                  <c:v>103.76</c:v>
                </c:pt>
                <c:pt idx="2">
                  <c:v>93.46</c:v>
                </c:pt>
                <c:pt idx="3">
                  <c:v>97.69</c:v>
                </c:pt>
                <c:pt idx="4">
                  <c:v>100.2</c:v>
                </c:pt>
              </c:numCache>
            </c:numRef>
          </c:val>
          <c:extLst>
            <c:ext xmlns:c16="http://schemas.microsoft.com/office/drawing/2014/chart" uri="{C3380CC4-5D6E-409C-BE32-E72D297353CC}">
              <c16:uniqueId val="{00000000-DE5C-4AF0-838E-2A294C96EBF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DE5C-4AF0-838E-2A294C96EBF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222.49</c:v>
                </c:pt>
                <c:pt idx="1">
                  <c:v>194.48</c:v>
                </c:pt>
                <c:pt idx="2">
                  <c:v>215.33</c:v>
                </c:pt>
                <c:pt idx="3">
                  <c:v>207.13</c:v>
                </c:pt>
                <c:pt idx="4">
                  <c:v>202.14</c:v>
                </c:pt>
              </c:numCache>
            </c:numRef>
          </c:val>
          <c:extLst>
            <c:ext xmlns:c16="http://schemas.microsoft.com/office/drawing/2014/chart" uri="{C3380CC4-5D6E-409C-BE32-E72D297353CC}">
              <c16:uniqueId val="{00000000-C3B8-42D4-BB90-49F813F5B5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C3B8-42D4-BB90-49F813F5B5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9"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宮城県　大崎市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Bd1</v>
      </c>
      <c r="X8" s="33"/>
      <c r="Y8" s="33"/>
      <c r="Z8" s="33"/>
      <c r="AA8" s="33"/>
      <c r="AB8" s="33"/>
      <c r="AC8" s="33"/>
      <c r="AD8" s="34" t="str">
        <f>データ!$M$6</f>
        <v>非設置</v>
      </c>
      <c r="AE8" s="34"/>
      <c r="AF8" s="34"/>
      <c r="AG8" s="34"/>
      <c r="AH8" s="34"/>
      <c r="AI8" s="34"/>
      <c r="AJ8" s="34"/>
      <c r="AK8" s="3"/>
      <c r="AL8" s="35">
        <f>データ!S6</f>
        <v>122035</v>
      </c>
      <c r="AM8" s="35"/>
      <c r="AN8" s="35"/>
      <c r="AO8" s="35"/>
      <c r="AP8" s="35"/>
      <c r="AQ8" s="35"/>
      <c r="AR8" s="35"/>
      <c r="AS8" s="35"/>
      <c r="AT8" s="36">
        <f>データ!T6</f>
        <v>796.81</v>
      </c>
      <c r="AU8" s="36"/>
      <c r="AV8" s="36"/>
      <c r="AW8" s="36"/>
      <c r="AX8" s="36"/>
      <c r="AY8" s="36"/>
      <c r="AZ8" s="36"/>
      <c r="BA8" s="36"/>
      <c r="BB8" s="36">
        <f>データ!U6</f>
        <v>153.15</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54.14</v>
      </c>
      <c r="J10" s="36"/>
      <c r="K10" s="36"/>
      <c r="L10" s="36"/>
      <c r="M10" s="36"/>
      <c r="N10" s="36"/>
      <c r="O10" s="36"/>
      <c r="P10" s="36">
        <f>データ!P6</f>
        <v>40.81</v>
      </c>
      <c r="Q10" s="36"/>
      <c r="R10" s="36"/>
      <c r="S10" s="36"/>
      <c r="T10" s="36"/>
      <c r="U10" s="36"/>
      <c r="V10" s="36"/>
      <c r="W10" s="36">
        <f>データ!Q6</f>
        <v>93.77</v>
      </c>
      <c r="X10" s="36"/>
      <c r="Y10" s="36"/>
      <c r="Z10" s="36"/>
      <c r="AA10" s="36"/>
      <c r="AB10" s="36"/>
      <c r="AC10" s="36"/>
      <c r="AD10" s="35">
        <f>データ!R6</f>
        <v>3740</v>
      </c>
      <c r="AE10" s="35"/>
      <c r="AF10" s="35"/>
      <c r="AG10" s="35"/>
      <c r="AH10" s="35"/>
      <c r="AI10" s="35"/>
      <c r="AJ10" s="35"/>
      <c r="AK10" s="2"/>
      <c r="AL10" s="35">
        <f>データ!V6</f>
        <v>49469</v>
      </c>
      <c r="AM10" s="35"/>
      <c r="AN10" s="35"/>
      <c r="AO10" s="35"/>
      <c r="AP10" s="35"/>
      <c r="AQ10" s="35"/>
      <c r="AR10" s="35"/>
      <c r="AS10" s="35"/>
      <c r="AT10" s="36">
        <f>データ!W6</f>
        <v>14.92</v>
      </c>
      <c r="AU10" s="36"/>
      <c r="AV10" s="36"/>
      <c r="AW10" s="36"/>
      <c r="AX10" s="36"/>
      <c r="AY10" s="36"/>
      <c r="AZ10" s="36"/>
      <c r="BA10" s="36"/>
      <c r="BB10" s="36">
        <f>データ!X6</f>
        <v>3315.62</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111</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15">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6"/>
      <c r="BM60" s="67"/>
      <c r="BN60" s="67"/>
      <c r="BO60" s="67"/>
      <c r="BP60" s="67"/>
      <c r="BQ60" s="67"/>
      <c r="BR60" s="67"/>
      <c r="BS60" s="67"/>
      <c r="BT60" s="67"/>
      <c r="BU60" s="67"/>
      <c r="BV60" s="67"/>
      <c r="BW60" s="67"/>
      <c r="BX60" s="67"/>
      <c r="BY60" s="67"/>
      <c r="BZ60" s="68"/>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112</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ZE4CQk5F3ij80Cn151bPLTGAGHWpLuXXfnEIoNea0Rz3a93xWSJ+RkgqbAqJ5eYsFc5GWA1IsMu8BSMlhKarDA==" saltValue="oYBZfy32GpDAXlMAeQu8P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4" t="s">
        <v>60</v>
      </c>
      <c r="I3" s="75"/>
      <c r="J3" s="75"/>
      <c r="K3" s="75"/>
      <c r="L3" s="75"/>
      <c r="M3" s="75"/>
      <c r="N3" s="75"/>
      <c r="O3" s="75"/>
      <c r="P3" s="75"/>
      <c r="Q3" s="75"/>
      <c r="R3" s="75"/>
      <c r="S3" s="75"/>
      <c r="T3" s="75"/>
      <c r="U3" s="75"/>
      <c r="V3" s="75"/>
      <c r="W3" s="75"/>
      <c r="X3" s="76"/>
      <c r="Y3" s="72"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9</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61</v>
      </c>
      <c r="B4" s="17"/>
      <c r="C4" s="17"/>
      <c r="D4" s="17"/>
      <c r="E4" s="17"/>
      <c r="F4" s="17"/>
      <c r="G4" s="17"/>
      <c r="H4" s="77"/>
      <c r="I4" s="78"/>
      <c r="J4" s="78"/>
      <c r="K4" s="78"/>
      <c r="L4" s="78"/>
      <c r="M4" s="78"/>
      <c r="N4" s="78"/>
      <c r="O4" s="78"/>
      <c r="P4" s="78"/>
      <c r="Q4" s="78"/>
      <c r="R4" s="78"/>
      <c r="S4" s="78"/>
      <c r="T4" s="78"/>
      <c r="U4" s="78"/>
      <c r="V4" s="78"/>
      <c r="W4" s="78"/>
      <c r="X4" s="79"/>
      <c r="Y4" s="73" t="s">
        <v>53</v>
      </c>
      <c r="Z4" s="73"/>
      <c r="AA4" s="73"/>
      <c r="AB4" s="73"/>
      <c r="AC4" s="73"/>
      <c r="AD4" s="73"/>
      <c r="AE4" s="73"/>
      <c r="AF4" s="73"/>
      <c r="AG4" s="73"/>
      <c r="AH4" s="73"/>
      <c r="AI4" s="73"/>
      <c r="AJ4" s="73" t="s">
        <v>47</v>
      </c>
      <c r="AK4" s="73"/>
      <c r="AL4" s="73"/>
      <c r="AM4" s="73"/>
      <c r="AN4" s="73"/>
      <c r="AO4" s="73"/>
      <c r="AP4" s="73"/>
      <c r="AQ4" s="73"/>
      <c r="AR4" s="73"/>
      <c r="AS4" s="73"/>
      <c r="AT4" s="73"/>
      <c r="AU4" s="73" t="s">
        <v>28</v>
      </c>
      <c r="AV4" s="73"/>
      <c r="AW4" s="73"/>
      <c r="AX4" s="73"/>
      <c r="AY4" s="73"/>
      <c r="AZ4" s="73"/>
      <c r="BA4" s="73"/>
      <c r="BB4" s="73"/>
      <c r="BC4" s="73"/>
      <c r="BD4" s="73"/>
      <c r="BE4" s="73"/>
      <c r="BF4" s="73" t="s">
        <v>62</v>
      </c>
      <c r="BG4" s="73"/>
      <c r="BH4" s="73"/>
      <c r="BI4" s="73"/>
      <c r="BJ4" s="73"/>
      <c r="BK4" s="73"/>
      <c r="BL4" s="73"/>
      <c r="BM4" s="73"/>
      <c r="BN4" s="73"/>
      <c r="BO4" s="73"/>
      <c r="BP4" s="73"/>
      <c r="BQ4" s="73" t="s">
        <v>15</v>
      </c>
      <c r="BR4" s="73"/>
      <c r="BS4" s="73"/>
      <c r="BT4" s="73"/>
      <c r="BU4" s="73"/>
      <c r="BV4" s="73"/>
      <c r="BW4" s="73"/>
      <c r="BX4" s="73"/>
      <c r="BY4" s="73"/>
      <c r="BZ4" s="73"/>
      <c r="CA4" s="73"/>
      <c r="CB4" s="73" t="s">
        <v>63</v>
      </c>
      <c r="CC4" s="73"/>
      <c r="CD4" s="73"/>
      <c r="CE4" s="73"/>
      <c r="CF4" s="73"/>
      <c r="CG4" s="73"/>
      <c r="CH4" s="73"/>
      <c r="CI4" s="73"/>
      <c r="CJ4" s="73"/>
      <c r="CK4" s="73"/>
      <c r="CL4" s="73"/>
      <c r="CM4" s="73" t="s">
        <v>0</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15">
      <c r="A6" s="14" t="s">
        <v>94</v>
      </c>
      <c r="B6" s="19">
        <f t="shared" ref="B6:X6" si="1">B7</f>
        <v>2024</v>
      </c>
      <c r="C6" s="19">
        <f t="shared" si="1"/>
        <v>42153</v>
      </c>
      <c r="D6" s="19">
        <f t="shared" si="1"/>
        <v>46</v>
      </c>
      <c r="E6" s="19">
        <f t="shared" si="1"/>
        <v>17</v>
      </c>
      <c r="F6" s="19">
        <f t="shared" si="1"/>
        <v>1</v>
      </c>
      <c r="G6" s="19">
        <f t="shared" si="1"/>
        <v>0</v>
      </c>
      <c r="H6" s="19" t="str">
        <f t="shared" si="1"/>
        <v>宮城県　大崎市</v>
      </c>
      <c r="I6" s="19" t="str">
        <f t="shared" si="1"/>
        <v>法適用</v>
      </c>
      <c r="J6" s="19" t="str">
        <f t="shared" si="1"/>
        <v>下水道事業</v>
      </c>
      <c r="K6" s="19" t="str">
        <f t="shared" si="1"/>
        <v>公共下水道</v>
      </c>
      <c r="L6" s="19" t="str">
        <f t="shared" si="1"/>
        <v>Bd1</v>
      </c>
      <c r="M6" s="19" t="str">
        <f t="shared" si="1"/>
        <v>非設置</v>
      </c>
      <c r="N6" s="23" t="str">
        <f t="shared" si="1"/>
        <v>-</v>
      </c>
      <c r="O6" s="23">
        <f t="shared" si="1"/>
        <v>54.14</v>
      </c>
      <c r="P6" s="23">
        <f t="shared" si="1"/>
        <v>40.81</v>
      </c>
      <c r="Q6" s="23">
        <f t="shared" si="1"/>
        <v>93.77</v>
      </c>
      <c r="R6" s="23">
        <f t="shared" si="1"/>
        <v>3740</v>
      </c>
      <c r="S6" s="23">
        <f t="shared" si="1"/>
        <v>122035</v>
      </c>
      <c r="T6" s="23">
        <f t="shared" si="1"/>
        <v>796.81</v>
      </c>
      <c r="U6" s="23">
        <f t="shared" si="1"/>
        <v>153.15</v>
      </c>
      <c r="V6" s="23">
        <f t="shared" si="1"/>
        <v>49469</v>
      </c>
      <c r="W6" s="23">
        <f t="shared" si="1"/>
        <v>14.92</v>
      </c>
      <c r="X6" s="23">
        <f t="shared" si="1"/>
        <v>3315.62</v>
      </c>
      <c r="Y6" s="27">
        <f t="shared" ref="Y6:AH6" si="2">IF(Y7="",NA(),Y7)</f>
        <v>108.41</v>
      </c>
      <c r="Z6" s="27">
        <f t="shared" si="2"/>
        <v>94.73</v>
      </c>
      <c r="AA6" s="27">
        <f t="shared" si="2"/>
        <v>97.58</v>
      </c>
      <c r="AB6" s="27">
        <f t="shared" si="2"/>
        <v>94.86</v>
      </c>
      <c r="AC6" s="27">
        <f t="shared" si="2"/>
        <v>94.48</v>
      </c>
      <c r="AD6" s="27">
        <f t="shared" si="2"/>
        <v>107.85</v>
      </c>
      <c r="AE6" s="27">
        <f t="shared" si="2"/>
        <v>108.04</v>
      </c>
      <c r="AF6" s="27">
        <f t="shared" si="2"/>
        <v>107.49</v>
      </c>
      <c r="AG6" s="27">
        <f t="shared" si="2"/>
        <v>107.64</v>
      </c>
      <c r="AH6" s="27">
        <f t="shared" si="2"/>
        <v>106.35</v>
      </c>
      <c r="AI6" s="23" t="str">
        <f>IF(AI7="","",IF(AI7="-","【-】","【"&amp;SUBSTITUTE(TEXT(AI7,"#,##0.00"),"-","△")&amp;"】"))</f>
        <v>【105.36】</v>
      </c>
      <c r="AJ6" s="23">
        <f t="shared" ref="AJ6:AS6" si="3">IF(AJ7="",NA(),AJ7)</f>
        <v>0</v>
      </c>
      <c r="AK6" s="27">
        <f t="shared" si="3"/>
        <v>6.64</v>
      </c>
      <c r="AL6" s="27">
        <f t="shared" si="3"/>
        <v>14.64</v>
      </c>
      <c r="AM6" s="27">
        <f t="shared" si="3"/>
        <v>25.98</v>
      </c>
      <c r="AN6" s="27">
        <f t="shared" si="3"/>
        <v>38.380000000000003</v>
      </c>
      <c r="AO6" s="27">
        <f t="shared" si="3"/>
        <v>4.72</v>
      </c>
      <c r="AP6" s="27">
        <f t="shared" si="3"/>
        <v>4.49</v>
      </c>
      <c r="AQ6" s="27">
        <f t="shared" si="3"/>
        <v>5.41</v>
      </c>
      <c r="AR6" s="27">
        <f t="shared" si="3"/>
        <v>5.61</v>
      </c>
      <c r="AS6" s="27">
        <f t="shared" si="3"/>
        <v>6.26</v>
      </c>
      <c r="AT6" s="23" t="str">
        <f>IF(AT7="","",IF(AT7="-","【-】","【"&amp;SUBSTITUTE(TEXT(AT7,"#,##0.00"),"-","△")&amp;"】"))</f>
        <v>【3.12】</v>
      </c>
      <c r="AU6" s="27">
        <f t="shared" ref="AU6:BD6" si="4">IF(AU7="",NA(),AU7)</f>
        <v>26.32</v>
      </c>
      <c r="AV6" s="27">
        <f t="shared" si="4"/>
        <v>34.630000000000003</v>
      </c>
      <c r="AW6" s="27">
        <f t="shared" si="4"/>
        <v>41.05</v>
      </c>
      <c r="AX6" s="27">
        <f t="shared" si="4"/>
        <v>42.79</v>
      </c>
      <c r="AY6" s="27">
        <f t="shared" si="4"/>
        <v>51.8</v>
      </c>
      <c r="AZ6" s="27">
        <f t="shared" si="4"/>
        <v>67.930000000000007</v>
      </c>
      <c r="BA6" s="27">
        <f t="shared" si="4"/>
        <v>68.53</v>
      </c>
      <c r="BB6" s="27">
        <f t="shared" si="4"/>
        <v>69.180000000000007</v>
      </c>
      <c r="BC6" s="27">
        <f t="shared" si="4"/>
        <v>76.319999999999993</v>
      </c>
      <c r="BD6" s="27">
        <f t="shared" si="4"/>
        <v>80.33</v>
      </c>
      <c r="BE6" s="23" t="str">
        <f>IF(BE7="","",IF(BE7="-","【-】","【"&amp;SUBSTITUTE(TEXT(BE7,"#,##0.00"),"-","△")&amp;"】"))</f>
        <v>【82.75】</v>
      </c>
      <c r="BF6" s="27">
        <f t="shared" ref="BF6:BO6" si="5">IF(BF7="",NA(),BF7)</f>
        <v>1362.73</v>
      </c>
      <c r="BG6" s="27">
        <f t="shared" si="5"/>
        <v>1017.9</v>
      </c>
      <c r="BH6" s="27">
        <f t="shared" si="5"/>
        <v>983.36</v>
      </c>
      <c r="BI6" s="27">
        <f t="shared" si="5"/>
        <v>894.7</v>
      </c>
      <c r="BJ6" s="27">
        <f t="shared" si="5"/>
        <v>750.35</v>
      </c>
      <c r="BK6" s="27">
        <f t="shared" si="5"/>
        <v>857.88</v>
      </c>
      <c r="BL6" s="27">
        <f t="shared" si="5"/>
        <v>825.1</v>
      </c>
      <c r="BM6" s="27">
        <f t="shared" si="5"/>
        <v>789.87</v>
      </c>
      <c r="BN6" s="27">
        <f t="shared" si="5"/>
        <v>749.43</v>
      </c>
      <c r="BO6" s="27">
        <f t="shared" si="5"/>
        <v>698.04</v>
      </c>
      <c r="BP6" s="23" t="str">
        <f>IF(BP7="","",IF(BP7="-","【-】","【"&amp;SUBSTITUTE(TEXT(BP7,"#,##0.00"),"-","△")&amp;"】"))</f>
        <v>【602.56】</v>
      </c>
      <c r="BQ6" s="27">
        <f t="shared" ref="BQ6:BZ6" si="6">IF(BQ7="",NA(),BQ7)</f>
        <v>90.01</v>
      </c>
      <c r="BR6" s="27">
        <f t="shared" si="6"/>
        <v>103.76</v>
      </c>
      <c r="BS6" s="27">
        <f t="shared" si="6"/>
        <v>93.46</v>
      </c>
      <c r="BT6" s="27">
        <f t="shared" si="6"/>
        <v>97.69</v>
      </c>
      <c r="BU6" s="27">
        <f t="shared" si="6"/>
        <v>100.2</v>
      </c>
      <c r="BV6" s="27">
        <f t="shared" si="6"/>
        <v>94.97</v>
      </c>
      <c r="BW6" s="27">
        <f t="shared" si="6"/>
        <v>97.07</v>
      </c>
      <c r="BX6" s="27">
        <f t="shared" si="6"/>
        <v>98.06</v>
      </c>
      <c r="BY6" s="27">
        <f t="shared" si="6"/>
        <v>98.46</v>
      </c>
      <c r="BZ6" s="27">
        <f t="shared" si="6"/>
        <v>97.98</v>
      </c>
      <c r="CA6" s="23" t="str">
        <f>IF(CA7="","",IF(CA7="-","【-】","【"&amp;SUBSTITUTE(TEXT(CA7,"#,##0.00"),"-","△")&amp;"】"))</f>
        <v>【97.94】</v>
      </c>
      <c r="CB6" s="27">
        <f t="shared" ref="CB6:CK6" si="7">IF(CB7="",NA(),CB7)</f>
        <v>222.49</v>
      </c>
      <c r="CC6" s="27">
        <f t="shared" si="7"/>
        <v>194.48</v>
      </c>
      <c r="CD6" s="27">
        <f t="shared" si="7"/>
        <v>215.33</v>
      </c>
      <c r="CE6" s="27">
        <f t="shared" si="7"/>
        <v>207.13</v>
      </c>
      <c r="CF6" s="27">
        <f t="shared" si="7"/>
        <v>202.14</v>
      </c>
      <c r="CG6" s="27">
        <f t="shared" si="7"/>
        <v>159.49</v>
      </c>
      <c r="CH6" s="27">
        <f t="shared" si="7"/>
        <v>157.81</v>
      </c>
      <c r="CI6" s="27">
        <f t="shared" si="7"/>
        <v>157.37</v>
      </c>
      <c r="CJ6" s="27">
        <f t="shared" si="7"/>
        <v>157.44999999999999</v>
      </c>
      <c r="CK6" s="27">
        <f t="shared" si="7"/>
        <v>159.75</v>
      </c>
      <c r="CL6" s="23" t="str">
        <f>IF(CL7="","",IF(CL7="-","【-】","【"&amp;SUBSTITUTE(TEXT(CL7,"#,##0.00"),"-","△")&amp;"】"))</f>
        <v>【140.98】</v>
      </c>
      <c r="CM6" s="27">
        <f t="shared" ref="CM6:CV6" si="8">IF(CM7="",NA(),CM7)</f>
        <v>44.22</v>
      </c>
      <c r="CN6" s="27">
        <f t="shared" si="8"/>
        <v>45.03</v>
      </c>
      <c r="CO6" s="27">
        <f t="shared" si="8"/>
        <v>44.33</v>
      </c>
      <c r="CP6" s="27">
        <f t="shared" si="8"/>
        <v>43.2</v>
      </c>
      <c r="CQ6" s="27">
        <f t="shared" si="8"/>
        <v>43.25</v>
      </c>
      <c r="CR6" s="27">
        <f t="shared" si="8"/>
        <v>65.28</v>
      </c>
      <c r="CS6" s="27">
        <f t="shared" si="8"/>
        <v>64.92</v>
      </c>
      <c r="CT6" s="27">
        <f t="shared" si="8"/>
        <v>64.14</v>
      </c>
      <c r="CU6" s="27">
        <f t="shared" si="8"/>
        <v>63.71</v>
      </c>
      <c r="CV6" s="27">
        <f t="shared" si="8"/>
        <v>64.95</v>
      </c>
      <c r="CW6" s="23" t="str">
        <f>IF(CW7="","",IF(CW7="-","【-】","【"&amp;SUBSTITUTE(TEXT(CW7,"#,##0.00"),"-","△")&amp;"】"))</f>
        <v>【60.13】</v>
      </c>
      <c r="CX6" s="27">
        <f t="shared" ref="CX6:DG6" si="9">IF(CX7="",NA(),CX7)</f>
        <v>81.010000000000005</v>
      </c>
      <c r="CY6" s="27">
        <f t="shared" si="9"/>
        <v>81.650000000000006</v>
      </c>
      <c r="CZ6" s="27">
        <f t="shared" si="9"/>
        <v>83.86</v>
      </c>
      <c r="DA6" s="27">
        <f t="shared" si="9"/>
        <v>83.33</v>
      </c>
      <c r="DB6" s="27">
        <f t="shared" si="9"/>
        <v>84.46</v>
      </c>
      <c r="DC6" s="27">
        <f t="shared" si="9"/>
        <v>92.72</v>
      </c>
      <c r="DD6" s="27">
        <f t="shared" si="9"/>
        <v>92.88</v>
      </c>
      <c r="DE6" s="27">
        <f t="shared" si="9"/>
        <v>92.9</v>
      </c>
      <c r="DF6" s="27">
        <f t="shared" si="9"/>
        <v>92.89</v>
      </c>
      <c r="DG6" s="27">
        <f t="shared" si="9"/>
        <v>93.08</v>
      </c>
      <c r="DH6" s="23" t="str">
        <f>IF(DH7="","",IF(DH7="-","【-】","【"&amp;SUBSTITUTE(TEXT(DH7,"#,##0.00"),"-","△")&amp;"】"))</f>
        <v>【96.00】</v>
      </c>
      <c r="DI6" s="27">
        <f t="shared" ref="DI6:DR6" si="10">IF(DI7="",NA(),DI7)</f>
        <v>3.69</v>
      </c>
      <c r="DJ6" s="27">
        <f t="shared" si="10"/>
        <v>6.89</v>
      </c>
      <c r="DK6" s="27">
        <f t="shared" si="10"/>
        <v>10.19</v>
      </c>
      <c r="DL6" s="27">
        <f t="shared" si="10"/>
        <v>13.63</v>
      </c>
      <c r="DM6" s="27">
        <f t="shared" si="10"/>
        <v>16.46</v>
      </c>
      <c r="DN6" s="27">
        <f t="shared" si="10"/>
        <v>23.79</v>
      </c>
      <c r="DO6" s="27">
        <f t="shared" si="10"/>
        <v>25.66</v>
      </c>
      <c r="DP6" s="27">
        <f t="shared" si="10"/>
        <v>27.46</v>
      </c>
      <c r="DQ6" s="27">
        <f t="shared" si="10"/>
        <v>29.93</v>
      </c>
      <c r="DR6" s="27">
        <f t="shared" si="10"/>
        <v>31.89</v>
      </c>
      <c r="DS6" s="23" t="str">
        <f>IF(DS7="","",IF(DS7="-","【-】","【"&amp;SUBSTITUTE(TEXT(DS7,"#,##0.00"),"-","△")&amp;"】"))</f>
        <v>【42.20】</v>
      </c>
      <c r="DT6" s="23">
        <f t="shared" ref="DT6:EC6" si="11">IF(DT7="",NA(),DT7)</f>
        <v>0</v>
      </c>
      <c r="DU6" s="27">
        <f t="shared" si="11"/>
        <v>7.0000000000000007E-2</v>
      </c>
      <c r="DV6" s="27">
        <f t="shared" si="11"/>
        <v>0.14000000000000001</v>
      </c>
      <c r="DW6" s="27">
        <f t="shared" si="11"/>
        <v>1.26</v>
      </c>
      <c r="DX6" s="27">
        <f t="shared" si="11"/>
        <v>1.39</v>
      </c>
      <c r="DY6" s="27">
        <f t="shared" si="11"/>
        <v>1.22</v>
      </c>
      <c r="DZ6" s="27">
        <f t="shared" si="11"/>
        <v>1.61</v>
      </c>
      <c r="EA6" s="27">
        <f t="shared" si="11"/>
        <v>2.08</v>
      </c>
      <c r="EB6" s="27">
        <f t="shared" si="11"/>
        <v>2.74</v>
      </c>
      <c r="EC6" s="27">
        <f t="shared" si="11"/>
        <v>3.24</v>
      </c>
      <c r="ED6" s="23" t="str">
        <f>IF(ED7="","",IF(ED7="-","【-】","【"&amp;SUBSTITUTE(TEXT(ED7,"#,##0.00"),"-","△")&amp;"】"))</f>
        <v>【9.46】</v>
      </c>
      <c r="EE6" s="23">
        <f t="shared" ref="EE6:EN6" si="12">IF(EE7="",NA(),EE7)</f>
        <v>0</v>
      </c>
      <c r="EF6" s="23">
        <f t="shared" si="12"/>
        <v>0</v>
      </c>
      <c r="EG6" s="23">
        <f t="shared" si="12"/>
        <v>0</v>
      </c>
      <c r="EH6" s="27">
        <f t="shared" si="12"/>
        <v>0.01</v>
      </c>
      <c r="EI6" s="27">
        <f t="shared" si="12"/>
        <v>0.16</v>
      </c>
      <c r="EJ6" s="27">
        <f t="shared" si="12"/>
        <v>0.09</v>
      </c>
      <c r="EK6" s="27">
        <f t="shared" si="12"/>
        <v>0.17</v>
      </c>
      <c r="EL6" s="27">
        <f t="shared" si="12"/>
        <v>0.13</v>
      </c>
      <c r="EM6" s="27">
        <f t="shared" si="12"/>
        <v>0.06</v>
      </c>
      <c r="EN6" s="27">
        <f t="shared" si="12"/>
        <v>0.08</v>
      </c>
      <c r="EO6" s="23" t="str">
        <f>IF(EO7="","",IF(EO7="-","【-】","【"&amp;SUBSTITUTE(TEXT(EO7,"#,##0.00"),"-","△")&amp;"】"))</f>
        <v>【0.19】</v>
      </c>
    </row>
    <row r="7" spans="1:148" s="13" customFormat="1" x14ac:dyDescent="0.15">
      <c r="A7" s="14"/>
      <c r="B7" s="20">
        <v>2024</v>
      </c>
      <c r="C7" s="20">
        <v>42153</v>
      </c>
      <c r="D7" s="20">
        <v>46</v>
      </c>
      <c r="E7" s="20">
        <v>17</v>
      </c>
      <c r="F7" s="20">
        <v>1</v>
      </c>
      <c r="G7" s="20">
        <v>0</v>
      </c>
      <c r="H7" s="20" t="s">
        <v>95</v>
      </c>
      <c r="I7" s="20" t="s">
        <v>96</v>
      </c>
      <c r="J7" s="20" t="s">
        <v>97</v>
      </c>
      <c r="K7" s="20" t="s">
        <v>98</v>
      </c>
      <c r="L7" s="20" t="s">
        <v>99</v>
      </c>
      <c r="M7" s="20" t="s">
        <v>100</v>
      </c>
      <c r="N7" s="24" t="s">
        <v>101</v>
      </c>
      <c r="O7" s="24">
        <v>54.14</v>
      </c>
      <c r="P7" s="24">
        <v>40.81</v>
      </c>
      <c r="Q7" s="24">
        <v>93.77</v>
      </c>
      <c r="R7" s="24">
        <v>3740</v>
      </c>
      <c r="S7" s="24">
        <v>122035</v>
      </c>
      <c r="T7" s="24">
        <v>796.81</v>
      </c>
      <c r="U7" s="24">
        <v>153.15</v>
      </c>
      <c r="V7" s="24">
        <v>49469</v>
      </c>
      <c r="W7" s="24">
        <v>14.92</v>
      </c>
      <c r="X7" s="24">
        <v>3315.62</v>
      </c>
      <c r="Y7" s="24">
        <v>108.41</v>
      </c>
      <c r="Z7" s="24">
        <v>94.73</v>
      </c>
      <c r="AA7" s="24">
        <v>97.58</v>
      </c>
      <c r="AB7" s="24">
        <v>94.86</v>
      </c>
      <c r="AC7" s="24">
        <v>94.48</v>
      </c>
      <c r="AD7" s="24">
        <v>107.85</v>
      </c>
      <c r="AE7" s="24">
        <v>108.04</v>
      </c>
      <c r="AF7" s="24">
        <v>107.49</v>
      </c>
      <c r="AG7" s="24">
        <v>107.64</v>
      </c>
      <c r="AH7" s="24">
        <v>106.35</v>
      </c>
      <c r="AI7" s="24">
        <v>105.36</v>
      </c>
      <c r="AJ7" s="24">
        <v>0</v>
      </c>
      <c r="AK7" s="24">
        <v>6.64</v>
      </c>
      <c r="AL7" s="24">
        <v>14.64</v>
      </c>
      <c r="AM7" s="24">
        <v>25.98</v>
      </c>
      <c r="AN7" s="24">
        <v>38.380000000000003</v>
      </c>
      <c r="AO7" s="24">
        <v>4.72</v>
      </c>
      <c r="AP7" s="24">
        <v>4.49</v>
      </c>
      <c r="AQ7" s="24">
        <v>5.41</v>
      </c>
      <c r="AR7" s="24">
        <v>5.61</v>
      </c>
      <c r="AS7" s="24">
        <v>6.26</v>
      </c>
      <c r="AT7" s="24">
        <v>3.12</v>
      </c>
      <c r="AU7" s="24">
        <v>26.32</v>
      </c>
      <c r="AV7" s="24">
        <v>34.630000000000003</v>
      </c>
      <c r="AW7" s="24">
        <v>41.05</v>
      </c>
      <c r="AX7" s="24">
        <v>42.79</v>
      </c>
      <c r="AY7" s="24">
        <v>51.8</v>
      </c>
      <c r="AZ7" s="24">
        <v>67.930000000000007</v>
      </c>
      <c r="BA7" s="24">
        <v>68.53</v>
      </c>
      <c r="BB7" s="24">
        <v>69.180000000000007</v>
      </c>
      <c r="BC7" s="24">
        <v>76.319999999999993</v>
      </c>
      <c r="BD7" s="24">
        <v>80.33</v>
      </c>
      <c r="BE7" s="24">
        <v>82.75</v>
      </c>
      <c r="BF7" s="24">
        <v>1362.73</v>
      </c>
      <c r="BG7" s="24">
        <v>1017.9</v>
      </c>
      <c r="BH7" s="24">
        <v>983.36</v>
      </c>
      <c r="BI7" s="24">
        <v>894.7</v>
      </c>
      <c r="BJ7" s="24">
        <v>750.35</v>
      </c>
      <c r="BK7" s="24">
        <v>857.88</v>
      </c>
      <c r="BL7" s="24">
        <v>825.1</v>
      </c>
      <c r="BM7" s="24">
        <v>789.87</v>
      </c>
      <c r="BN7" s="24">
        <v>749.43</v>
      </c>
      <c r="BO7" s="24">
        <v>698.04</v>
      </c>
      <c r="BP7" s="24">
        <v>602.55999999999995</v>
      </c>
      <c r="BQ7" s="24">
        <v>90.01</v>
      </c>
      <c r="BR7" s="24">
        <v>103.76</v>
      </c>
      <c r="BS7" s="24">
        <v>93.46</v>
      </c>
      <c r="BT7" s="24">
        <v>97.69</v>
      </c>
      <c r="BU7" s="24">
        <v>100.2</v>
      </c>
      <c r="BV7" s="24">
        <v>94.97</v>
      </c>
      <c r="BW7" s="24">
        <v>97.07</v>
      </c>
      <c r="BX7" s="24">
        <v>98.06</v>
      </c>
      <c r="BY7" s="24">
        <v>98.46</v>
      </c>
      <c r="BZ7" s="24">
        <v>97.98</v>
      </c>
      <c r="CA7" s="24">
        <v>97.94</v>
      </c>
      <c r="CB7" s="24">
        <v>222.49</v>
      </c>
      <c r="CC7" s="24">
        <v>194.48</v>
      </c>
      <c r="CD7" s="24">
        <v>215.33</v>
      </c>
      <c r="CE7" s="24">
        <v>207.13</v>
      </c>
      <c r="CF7" s="24">
        <v>202.14</v>
      </c>
      <c r="CG7" s="24">
        <v>159.49</v>
      </c>
      <c r="CH7" s="24">
        <v>157.81</v>
      </c>
      <c r="CI7" s="24">
        <v>157.37</v>
      </c>
      <c r="CJ7" s="24">
        <v>157.44999999999999</v>
      </c>
      <c r="CK7" s="24">
        <v>159.75</v>
      </c>
      <c r="CL7" s="24">
        <v>140.97999999999999</v>
      </c>
      <c r="CM7" s="24">
        <v>44.22</v>
      </c>
      <c r="CN7" s="24">
        <v>45.03</v>
      </c>
      <c r="CO7" s="24">
        <v>44.33</v>
      </c>
      <c r="CP7" s="24">
        <v>43.2</v>
      </c>
      <c r="CQ7" s="24">
        <v>43.25</v>
      </c>
      <c r="CR7" s="24">
        <v>65.28</v>
      </c>
      <c r="CS7" s="24">
        <v>64.92</v>
      </c>
      <c r="CT7" s="24">
        <v>64.14</v>
      </c>
      <c r="CU7" s="24">
        <v>63.71</v>
      </c>
      <c r="CV7" s="24">
        <v>64.95</v>
      </c>
      <c r="CW7" s="24">
        <v>60.13</v>
      </c>
      <c r="CX7" s="24">
        <v>81.010000000000005</v>
      </c>
      <c r="CY7" s="24">
        <v>81.650000000000006</v>
      </c>
      <c r="CZ7" s="24">
        <v>83.86</v>
      </c>
      <c r="DA7" s="24">
        <v>83.33</v>
      </c>
      <c r="DB7" s="24">
        <v>84.46</v>
      </c>
      <c r="DC7" s="24">
        <v>92.72</v>
      </c>
      <c r="DD7" s="24">
        <v>92.88</v>
      </c>
      <c r="DE7" s="24">
        <v>92.9</v>
      </c>
      <c r="DF7" s="24">
        <v>92.89</v>
      </c>
      <c r="DG7" s="24">
        <v>93.08</v>
      </c>
      <c r="DH7" s="24">
        <v>96</v>
      </c>
      <c r="DI7" s="24">
        <v>3.69</v>
      </c>
      <c r="DJ7" s="24">
        <v>6.89</v>
      </c>
      <c r="DK7" s="24">
        <v>10.19</v>
      </c>
      <c r="DL7" s="24">
        <v>13.63</v>
      </c>
      <c r="DM7" s="24">
        <v>16.46</v>
      </c>
      <c r="DN7" s="24">
        <v>23.79</v>
      </c>
      <c r="DO7" s="24">
        <v>25.66</v>
      </c>
      <c r="DP7" s="24">
        <v>27.46</v>
      </c>
      <c r="DQ7" s="24">
        <v>29.93</v>
      </c>
      <c r="DR7" s="24">
        <v>31.89</v>
      </c>
      <c r="DS7" s="24">
        <v>42.2</v>
      </c>
      <c r="DT7" s="24">
        <v>0</v>
      </c>
      <c r="DU7" s="24">
        <v>7.0000000000000007E-2</v>
      </c>
      <c r="DV7" s="24">
        <v>0.14000000000000001</v>
      </c>
      <c r="DW7" s="24">
        <v>1.26</v>
      </c>
      <c r="DX7" s="24">
        <v>1.39</v>
      </c>
      <c r="DY7" s="24">
        <v>1.22</v>
      </c>
      <c r="DZ7" s="24">
        <v>1.61</v>
      </c>
      <c r="EA7" s="24">
        <v>2.08</v>
      </c>
      <c r="EB7" s="24">
        <v>2.74</v>
      </c>
      <c r="EC7" s="24">
        <v>3.24</v>
      </c>
      <c r="ED7" s="24">
        <v>9.4600000000000009</v>
      </c>
      <c r="EE7" s="24">
        <v>0</v>
      </c>
      <c r="EF7" s="24">
        <v>0</v>
      </c>
      <c r="EG7" s="24">
        <v>0</v>
      </c>
      <c r="EH7" s="24">
        <v>0.01</v>
      </c>
      <c r="EI7" s="24">
        <v>0.16</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2026-02-12T06:33:33Z</dcterms:created>
  <dcterms:modified xsi:type="dcterms:W3CDTF">2026-02-12T23:21:16Z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2026-02-12T06:33:33Z</vt:filetime>
  </property>
</Properties>
</file>