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2400838A-AB92-4787-8EEF-46A0E4BF1548}" xr6:coauthVersionLast="47" xr6:coauthVersionMax="47" xr10:uidLastSave="{00000000-0000-0000-0000-000000000000}"/>
  <workbookProtection workbookAlgorithmName="SHA-512" workbookHashValue="xLtyDyjwa3tlSsxadobeetb6vZcnh/1Rouy66GKEpiWeF0ztpMqRUz3zRH6nbkknBNzoQ35RnMhU7YI64is3yA==" workbookSaltValue="hyOHYWVLjFwyGrJzDKnob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R6" i="5"/>
  <c r="Q6" i="5"/>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BB10" i="4"/>
  <c r="AT10" i="4"/>
  <c r="AL10" i="4"/>
  <c r="AD10" i="4"/>
  <c r="W10" i="4"/>
  <c r="P10" i="4"/>
  <c r="I10" i="4"/>
  <c r="AT8" i="4"/>
  <c r="AL8" i="4"/>
  <c r="P8" i="4"/>
  <c r="I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<sst xmlns="http://schemas.openxmlformats.org/spreadsheetml/2006/main" count="231" uniqueCount="114">
  <si>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</si>
  <si>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</si>
  <si>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</si>
  <si>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</si>
  <si>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</si>
  <si>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</si>
  <si>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</si>
  <si>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</si>
  <si>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</si>
  <si>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</si>
  <si>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</si>
  <si>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</si>
  <si>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</si>
  <si>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</si>
  <si>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</si>
  <si>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</si>
  <si>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</si>
  <si>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</si>
  <si>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</si>
  <si>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</si>
  <si>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</si>
  <si>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</si>
  <si>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</si>
  <si>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</si>
  <si>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</si>
  <si>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</si>
  <si>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</si>
  <si>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</si>
  <si>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</si>
  <si>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</si>
  <si>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</si>
  <si>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</si>
  <si>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</si>
  <si>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</si>
  <si>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</si>
  <si>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</si>
  <si>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</si>
  <si>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</si>
  <si>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</si>
  <si>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</si>
  <si>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</si>
  <si>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</si>
  <si>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</si>
  <si>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</si>
  <si>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</si>
  <si>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</si>
  <si>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</si>
  <si>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</si>
  <si>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</si>
  <si>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</si>
  <si>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</si>
  <si>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</si>
  <si>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</si>
  <si>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</si>
  <si>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</si>
  <si>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</si>
  <si>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</si>
  <si>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</si>
  <si>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</si>
  <si>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</si>
  <si>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</si>
  <si>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</si>
  <si>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</si>
  <si>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</si>
  <si>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</si>
  <si>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</si>
  <si>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</si>
  <si>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</si>
  <si>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</si>
  <si>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</si>
  <si>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</si>
  <si>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</si>
  <si>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</si>
  <si>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</si>
  <si>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</si>
  <si>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</si>
  <si>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</si>
  <si>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</si>
  <si>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</si>
  <si>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</si>
  <si>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</si>
  <si>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</si>
  <si>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</si>
  <si>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</si>
  <si>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</si>
  <si>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</si>
  <si>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</si>
  <si>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</si>
  <si>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</si>
  <si>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</si>
  <si>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</si>
  <si>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</si>
  <si>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</si>
  <si>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</si>
  <si>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</si>
  <si>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宮城県　大崎市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</si>
  <si>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</si>
  <si>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</si>
  <si>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</si>
  <si>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</si>
  <si>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</si>
  <si>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</si>
  <si>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</si>
  <si>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</si>
  <si>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</si>
  <si>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</si>
  <si>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</si>
  <si>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</si>
  <si>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</si>
  <si>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</si>
  <si>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</si>
  <si>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②管渠老朽化率
③管渠改善率
　①有形固定資産減価償却率は16.72％で，類似団体と比較すると7.81ポイント低い。これは，令和2年度に法適用し，経過年数が短いためと考える。②管渠老朽化率，③管渠改善率とも発生していない。これは法定耐用年数に達しておらず，また管渠更新等も行われなかったことによるものだが，事業開始から30年を経過していることから，今後は管渠や施設，設備の改善に計画的に取り組む必要がある。</t>
    <rPh sb="176" eb="178">
      <t>ケイカ</t>
    </rPh>
    <phoneticPr fontId="1"/>
  </si>
  <si>
    <t>　前年度に比べ，改善した指標もあるが，経費回収率が低下しており，汚水処理原価も増加した。すでに概成しており，有収水量の減少や経費の増加に直面していることから，収入増加と経費抑制にあわせて取り組まなければならない。
　令和2年度から地方公営企業法を適用し，損益や資産・負債の状況が明らかになった。中長期的な安定経営のため，令和6年度内に改定した経営戦略に基づき改善に努めるとともに，経営戦略の見直しを行う中で課題の把握とその改善に努めることが重要と考えている。</t>
  </si>
  <si>
    <r>
      <t>①経常収支比率
　経常収支比率は94.74％であり，前年度に比べ6.95ポイント低下した。基準外繰入金の減少に伴う経常収入減少が主な要因である</t>
    </r>
    <r>
      <rPr>
        <sz val="8"/>
        <color theme="1"/>
        <rFont val="ＭＳ ゴシック"/>
        <family val="3"/>
        <charset val="128"/>
      </rPr>
      <t xml:space="preserve">が，類似団体，全国平均に比べても低いことから改善の取り組みが必要である。
②累積欠損金比率　　発生していない。
③流動比率
　前年度と比較すると1.01ポイント低下し，望ましい数値である100％以上と乖離が生じている。これは流動負債の大半である企業債翌年度償還額が多く流動資産を上回っているためである。現状として償還年度の一般会計繰入金に依存しており，流動資産増加と企業債残高を減らし償還額を抑制していくことが必要である。
④企業債残高対事業規模比率
　企業債残高の大部分に一般会計からの負担金が見込まれるため，19.76％と低い値である。類似団体，全国平均と比較しても比率が低い。
⑤経費回収率
　使用料収入の減，維持管理にかかる経費の増により，前年度と比べると10.44ポイント減少した。100％以下で汚水処理に要する費用を下水道使用料で賄えていない状況であり使用料収入増と維持管理費用抑制に努める必要がある。
⑥汚水処理原価
　汚水1㎥当たりの処理単価は362.52円で，類似団体と比較すると36.67円多い。原価が高くなる主な原因は処理場が多く，維持管理に費用がかかることであるが，経費回収率が100％以下となっていることからも，汚水処理原価が高くならないよう留意が必要である。　
⑦施設利用率，⑧水洗化率
　施設利用率は類似団体と比較すると11.15ポイント低い。処理場の規模に対して処理水量が少ないため施設利用率が低くなっている。⑧の水洗化率も類似団体と比べ9.58ポイント低い。水洗便所設置済人口を増やすことで水洗化率と施設利用率の向上が見込まれ，公共用水域の保全につながることから，下水道への接続勧奨に取り組む必要がある。
</t>
    </r>
    <rPh sb="9" eb="15">
      <t>ケイジョウ</t>
    </rPh>
    <rPh sb="40" eb="42">
      <t>テイカ</t>
    </rPh>
    <rPh sb="45" eb="52">
      <t>キジュンガ</t>
    </rPh>
    <rPh sb="52" eb="57">
      <t>ゲンショ</t>
    </rPh>
    <rPh sb="59" eb="61">
      <t>シュウニュウ</t>
    </rPh>
    <rPh sb="64" eb="65">
      <t>オモ</t>
    </rPh>
    <rPh sb="93" eb="95">
      <t>カイゼン</t>
    </rPh>
    <rPh sb="96" eb="97">
      <t>ト</t>
    </rPh>
    <rPh sb="98" eb="99">
      <t>ク</t>
    </rPh>
    <rPh sb="101" eb="103">
      <t>ヒツヨウ</t>
    </rPh>
    <rPh sb="138" eb="140">
      <t>ヒカク</t>
    </rPh>
    <rPh sb="151" eb="153">
      <t>テイカ</t>
    </rPh>
    <rPh sb="315" eb="318">
      <t>フタンキン</t>
    </rPh>
    <rPh sb="526" eb="527">
      <t>オオ</t>
    </rPh>
    <rPh sb="699" eb="701">
      <t>ルイジ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</si>
</sst>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2F-49EE-A2A7-385EA0E013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42F-49EE-A2A7-385EA0E013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34.630000000000003</c:v>
                </c:pt>
                <c:pt idx="1">
                  <c:v>34.29</c:v>
                </c:pt>
                <c:pt idx="2">
                  <c:v>34.6</c:v>
                </c:pt>
                <c:pt idx="3">
                  <c:v>33.299999999999997</c:v>
                </c:pt>
                <c:pt idx="4">
                  <c:v>34.17</c:v>
                </c:pt>
              </c:numCache>
            </c:numRef>
          </c:val>
          <c:extLst>
            <c:ext xmlns:c16="http://schemas.microsoft.com/office/drawing/2014/chart" uri="{C3380CC4-5D6E-409C-BE32-E72D297353CC}">
              <c16:uniqueId val="{00000000-5EC5-430B-998F-8533B5F3A1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EC5-430B-998F-8533B5F3A1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70.89</c:v>
                </c:pt>
                <c:pt idx="1">
                  <c:v>70.91</c:v>
                </c:pt>
                <c:pt idx="2">
                  <c:v>72.78</c:v>
                </c:pt>
                <c:pt idx="3">
                  <c:v>73.56</c:v>
                </c:pt>
                <c:pt idx="4">
                  <c:v>73.959999999999994</c:v>
                </c:pt>
              </c:numCache>
            </c:numRef>
          </c:val>
          <c:extLst>
            <c:ext xmlns:c16="http://schemas.microsoft.com/office/drawing/2014/chart" uri="{C3380CC4-5D6E-409C-BE32-E72D297353CC}">
              <c16:uniqueId val="{00000000-B595-46E0-96A9-7EC69F3A93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595-46E0-96A9-7EC69F3A93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114.6</c:v>
                </c:pt>
                <c:pt idx="1">
                  <c:v>106.9</c:v>
                </c:pt>
                <c:pt idx="2">
                  <c:v>99.03</c:v>
                </c:pt>
                <c:pt idx="3">
                  <c:v>101.69</c:v>
                </c:pt>
                <c:pt idx="4">
                  <c:v>94.74</c:v>
                </c:pt>
              </c:numCache>
            </c:numRef>
          </c:val>
          <c:extLst>
            <c:ext xmlns:c16="http://schemas.microsoft.com/office/drawing/2014/chart" uri="{C3380CC4-5D6E-409C-BE32-E72D297353CC}">
              <c16:uniqueId val="{00000000-845C-456A-AC24-8B97265B36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45C-456A-AC24-8B97265B36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c:v>
                </c:pt>
                <c:pt idx="1">
                  <c:v>7.03</c:v>
                </c:pt>
                <c:pt idx="2">
                  <c:v>10.26</c:v>
                </c:pt>
                <c:pt idx="3">
                  <c:v>13.53</c:v>
                </c:pt>
                <c:pt idx="4">
                  <c:v>16.72</c:v>
                </c:pt>
              </c:numCache>
            </c:numRef>
          </c:val>
          <c:extLst>
            <c:ext xmlns:c16="http://schemas.microsoft.com/office/drawing/2014/chart" uri="{C3380CC4-5D6E-409C-BE32-E72D297353CC}">
              <c16:uniqueId val="{00000000-486E-4C5C-AD25-A7DE90E5A8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486E-4C5C-AD25-A7DE90E5A8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18-47AF-8975-702F394A2D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B18-47AF-8975-702F394A2D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84-4A62-B4A2-E00D95510A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584-4A62-B4A2-E00D95510A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37.700000000000003</c:v>
                </c:pt>
                <c:pt idx="1">
                  <c:v>45.82</c:v>
                </c:pt>
                <c:pt idx="2">
                  <c:v>38.229999999999997</c:v>
                </c:pt>
                <c:pt idx="3">
                  <c:v>38.56</c:v>
                </c:pt>
                <c:pt idx="4">
                  <c:v>37.549999999999997</c:v>
                </c:pt>
              </c:numCache>
            </c:numRef>
          </c:val>
          <c:extLst>
            <c:ext xmlns:c16="http://schemas.microsoft.com/office/drawing/2014/chart" uri="{C3380CC4-5D6E-409C-BE32-E72D297353CC}">
              <c16:uniqueId val="{00000000-D858-46B0-9D34-9B1DD0FB7F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858-46B0-9D34-9B1DD0FB7F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24.31</c:v>
                </c:pt>
                <c:pt idx="1">
                  <c:v>7.89</c:v>
                </c:pt>
                <c:pt idx="2">
                  <c:v>3.14</c:v>
                </c:pt>
                <c:pt idx="3">
                  <c:v>2.36</c:v>
                </c:pt>
                <c:pt idx="4">
                  <c:v>19.760000000000002</c:v>
                </c:pt>
              </c:numCache>
            </c:numRef>
          </c:val>
          <c:extLst>
            <c:ext xmlns:c16="http://schemas.microsoft.com/office/drawing/2014/chart" uri="{C3380CC4-5D6E-409C-BE32-E72D297353CC}">
              <c16:uniqueId val="{00000000-A000-4467-8218-FE411503CB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000-4467-8218-FE411503CB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81.3</c:v>
                </c:pt>
                <c:pt idx="1">
                  <c:v>72.63</c:v>
                </c:pt>
                <c:pt idx="2">
                  <c:v>64.95</c:v>
                </c:pt>
                <c:pt idx="3">
                  <c:v>64.72</c:v>
                </c:pt>
                <c:pt idx="4">
                  <c:v>54.28</c:v>
                </c:pt>
              </c:numCache>
            </c:numRef>
          </c:val>
          <c:extLst>
            <c:ext xmlns:c16="http://schemas.microsoft.com/office/drawing/2014/chart" uri="{C3380CC4-5D6E-409C-BE32-E72D297353CC}">
              <c16:uniqueId val="{00000000-1120-4081-9B4C-E487E47D82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1120-4081-9B4C-E487E47D82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243.62</c:v>
                </c:pt>
                <c:pt idx="1">
                  <c:v>272.08</c:v>
                </c:pt>
                <c:pt idx="2">
                  <c:v>300.75</c:v>
                </c:pt>
                <c:pt idx="3">
                  <c:v>305.23</c:v>
                </c:pt>
                <c:pt idx="4">
                  <c:v>362.52</c:v>
                </c:pt>
              </c:numCache>
            </c:numRef>
          </c:val>
          <c:extLst>
            <c:ext xmlns:c16="http://schemas.microsoft.com/office/drawing/2014/chart" uri="{C3380CC4-5D6E-409C-BE32-E72D297353CC}">
              <c16:uniqueId val="{00000000-176C-4611-9A67-A2D6E6A9D0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76C-4611-9A67-A2D6E6A9D0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9"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宮城県　大崎市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3</v>
      </c>
      <c r="C7" s="57"/>
      <c r="D7" s="57"/>
      <c r="E7" s="57"/>
      <c r="F7" s="57"/>
      <c r="G7" s="57"/>
      <c r="H7" s="57"/>
      <c r="I7" s="57" t="s">
        <v>12</v>
      </c>
      <c r="J7" s="57"/>
      <c r="K7" s="57"/>
      <c r="L7" s="57"/>
      <c r="M7" s="57"/>
      <c r="N7" s="57"/>
      <c r="O7" s="57"/>
      <c r="P7" s="57" t="s">
        <v>4</v>
      </c>
      <c r="Q7" s="57"/>
      <c r="R7" s="57"/>
      <c r="S7" s="57"/>
      <c r="T7" s="57"/>
      <c r="U7" s="57"/>
      <c r="V7" s="57"/>
      <c r="W7" s="57" t="s">
        <v>14</v>
      </c>
      <c r="X7" s="57"/>
      <c r="Y7" s="57"/>
      <c r="Z7" s="57"/>
      <c r="AA7" s="57"/>
      <c r="AB7" s="57"/>
      <c r="AC7" s="57"/>
      <c r="AD7" s="57" t="s">
        <v>7</v>
      </c>
      <c r="AE7" s="57"/>
      <c r="AF7" s="57"/>
      <c r="AG7" s="57"/>
      <c r="AH7" s="57"/>
      <c r="AI7" s="57"/>
      <c r="AJ7" s="57"/>
      <c r="AK7" s="3"/>
      <c r="AL7" s="57" t="s">
        <v>16</v>
      </c>
      <c r="AM7" s="57"/>
      <c r="AN7" s="57"/>
      <c r="AO7" s="57"/>
      <c r="AP7" s="57"/>
      <c r="AQ7" s="57"/>
      <c r="AR7" s="57"/>
      <c r="AS7" s="57"/>
      <c r="AT7" s="57" t="s">
        <v>8</v>
      </c>
      <c r="AU7" s="57"/>
      <c r="AV7" s="57"/>
      <c r="AW7" s="57"/>
      <c r="AX7" s="57"/>
      <c r="AY7" s="57"/>
      <c r="AZ7" s="57"/>
      <c r="BA7" s="57"/>
      <c r="BB7" s="57" t="s">
        <v>17</v>
      </c>
      <c r="BC7" s="57"/>
      <c r="BD7" s="57"/>
      <c r="BE7" s="57"/>
      <c r="BF7" s="57"/>
      <c r="BG7" s="57"/>
      <c r="BH7" s="57"/>
      <c r="BI7" s="57"/>
      <c r="BJ7" s="3"/>
      <c r="BK7" s="3"/>
      <c r="BL7" s="68" t="s">
        <v>18</v>
      </c>
      <c r="BM7" s="69"/>
      <c r="BN7" s="69"/>
      <c r="BO7" s="69"/>
      <c r="BP7" s="69"/>
      <c r="BQ7" s="69"/>
      <c r="BR7" s="69"/>
      <c r="BS7" s="69"/>
      <c r="BT7" s="69"/>
      <c r="BU7" s="69"/>
      <c r="BV7" s="69"/>
      <c r="BW7" s="69"/>
      <c r="BX7" s="69"/>
      <c r="BY7" s="70"/>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1">
        <f>データ!S6</f>
        <v>122035</v>
      </c>
      <c r="AM8" s="51"/>
      <c r="AN8" s="51"/>
      <c r="AO8" s="51"/>
      <c r="AP8" s="51"/>
      <c r="AQ8" s="51"/>
      <c r="AR8" s="51"/>
      <c r="AS8" s="51"/>
      <c r="AT8" s="52">
        <f>データ!T6</f>
        <v>796.81</v>
      </c>
      <c r="AU8" s="52"/>
      <c r="AV8" s="52"/>
      <c r="AW8" s="52"/>
      <c r="AX8" s="52"/>
      <c r="AY8" s="52"/>
      <c r="AZ8" s="52"/>
      <c r="BA8" s="52"/>
      <c r="BB8" s="52">
        <f>データ!U6</f>
        <v>153.15</v>
      </c>
      <c r="BC8" s="52"/>
      <c r="BD8" s="52"/>
      <c r="BE8" s="52"/>
      <c r="BF8" s="52"/>
      <c r="BG8" s="52"/>
      <c r="BH8" s="52"/>
      <c r="BI8" s="52"/>
      <c r="BJ8" s="3"/>
      <c r="BK8" s="3"/>
      <c r="BL8" s="62" t="s">
        <v>13</v>
      </c>
      <c r="BM8" s="63"/>
      <c r="BN8" s="64" t="s">
        <v>20</v>
      </c>
      <c r="BO8" s="64"/>
      <c r="BP8" s="64"/>
      <c r="BQ8" s="64"/>
      <c r="BR8" s="64"/>
      <c r="BS8" s="64"/>
      <c r="BT8" s="64"/>
      <c r="BU8" s="64"/>
      <c r="BV8" s="64"/>
      <c r="BW8" s="64"/>
      <c r="BX8" s="64"/>
      <c r="BY8" s="65"/>
    </row>
    <row r="9" spans="1:78" ht="18.75" customHeight="1" x14ac:dyDescent="0.15">
      <c r="A9" s="2"/>
      <c r="B9" s="57" t="s">
        <v>21</v>
      </c>
      <c r="C9" s="57"/>
      <c r="D9" s="57"/>
      <c r="E9" s="57"/>
      <c r="F9" s="57"/>
      <c r="G9" s="57"/>
      <c r="H9" s="57"/>
      <c r="I9" s="57" t="s">
        <v>23</v>
      </c>
      <c r="J9" s="57"/>
      <c r="K9" s="57"/>
      <c r="L9" s="57"/>
      <c r="M9" s="57"/>
      <c r="N9" s="57"/>
      <c r="O9" s="57"/>
      <c r="P9" s="57" t="s">
        <v>24</v>
      </c>
      <c r="Q9" s="57"/>
      <c r="R9" s="57"/>
      <c r="S9" s="57"/>
      <c r="T9" s="57"/>
      <c r="U9" s="57"/>
      <c r="V9" s="57"/>
      <c r="W9" s="57" t="s">
        <v>27</v>
      </c>
      <c r="X9" s="57"/>
      <c r="Y9" s="57"/>
      <c r="Z9" s="57"/>
      <c r="AA9" s="57"/>
      <c r="AB9" s="57"/>
      <c r="AC9" s="57"/>
      <c r="AD9" s="57" t="s">
        <v>22</v>
      </c>
      <c r="AE9" s="57"/>
      <c r="AF9" s="57"/>
      <c r="AG9" s="57"/>
      <c r="AH9" s="57"/>
      <c r="AI9" s="57"/>
      <c r="AJ9" s="57"/>
      <c r="AK9" s="3"/>
      <c r="AL9" s="57" t="s">
        <v>29</v>
      </c>
      <c r="AM9" s="57"/>
      <c r="AN9" s="57"/>
      <c r="AO9" s="57"/>
      <c r="AP9" s="57"/>
      <c r="AQ9" s="57"/>
      <c r="AR9" s="57"/>
      <c r="AS9" s="57"/>
      <c r="AT9" s="57" t="s">
        <v>30</v>
      </c>
      <c r="AU9" s="57"/>
      <c r="AV9" s="57"/>
      <c r="AW9" s="57"/>
      <c r="AX9" s="57"/>
      <c r="AY9" s="57"/>
      <c r="AZ9" s="57"/>
      <c r="BA9" s="57"/>
      <c r="BB9" s="57" t="s">
        <v>31</v>
      </c>
      <c r="BC9" s="57"/>
      <c r="BD9" s="57"/>
      <c r="BE9" s="57"/>
      <c r="BF9" s="57"/>
      <c r="BG9" s="57"/>
      <c r="BH9" s="57"/>
      <c r="BI9" s="57"/>
      <c r="BJ9" s="3"/>
      <c r="BK9" s="3"/>
      <c r="BL9" s="58" t="s">
        <v>34</v>
      </c>
      <c r="BM9" s="59"/>
      <c r="BN9" s="60" t="s">
        <v>35</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64.400000000000006</v>
      </c>
      <c r="J10" s="52"/>
      <c r="K10" s="52"/>
      <c r="L10" s="52"/>
      <c r="M10" s="52"/>
      <c r="N10" s="52"/>
      <c r="O10" s="52"/>
      <c r="P10" s="52">
        <f>データ!P6</f>
        <v>8.9499999999999993</v>
      </c>
      <c r="Q10" s="52"/>
      <c r="R10" s="52"/>
      <c r="S10" s="52"/>
      <c r="T10" s="52"/>
      <c r="U10" s="52"/>
      <c r="V10" s="52"/>
      <c r="W10" s="52">
        <f>データ!Q6</f>
        <v>91.09</v>
      </c>
      <c r="X10" s="52"/>
      <c r="Y10" s="52"/>
      <c r="Z10" s="52"/>
      <c r="AA10" s="52"/>
      <c r="AB10" s="52"/>
      <c r="AC10" s="52"/>
      <c r="AD10" s="51">
        <f>データ!R6</f>
        <v>3740</v>
      </c>
      <c r="AE10" s="51"/>
      <c r="AF10" s="51"/>
      <c r="AG10" s="51"/>
      <c r="AH10" s="51"/>
      <c r="AI10" s="51"/>
      <c r="AJ10" s="51"/>
      <c r="AK10" s="2"/>
      <c r="AL10" s="51">
        <f>データ!V6</f>
        <v>10852</v>
      </c>
      <c r="AM10" s="51"/>
      <c r="AN10" s="51"/>
      <c r="AO10" s="51"/>
      <c r="AP10" s="51"/>
      <c r="AQ10" s="51"/>
      <c r="AR10" s="51"/>
      <c r="AS10" s="51"/>
      <c r="AT10" s="52">
        <f>データ!W6</f>
        <v>14.65</v>
      </c>
      <c r="AU10" s="52"/>
      <c r="AV10" s="52"/>
      <c r="AW10" s="52"/>
      <c r="AX10" s="52"/>
      <c r="AY10" s="52"/>
      <c r="AZ10" s="52"/>
      <c r="BA10" s="52"/>
      <c r="BB10" s="52">
        <f>データ!X6</f>
        <v>740.75</v>
      </c>
      <c r="BC10" s="52"/>
      <c r="BD10" s="52"/>
      <c r="BE10" s="52"/>
      <c r="BF10" s="52"/>
      <c r="BG10" s="52"/>
      <c r="BH10" s="52"/>
      <c r="BI10" s="52"/>
      <c r="BJ10" s="2"/>
      <c r="BK10" s="2"/>
      <c r="BL10" s="53" t="s">
        <v>37</v>
      </c>
      <c r="BM10" s="54"/>
      <c r="BN10" s="55" t="s">
        <v>38</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5" t="s">
        <v>111</v>
      </c>
      <c r="BM47" s="46"/>
      <c r="BN47" s="46"/>
      <c r="BO47" s="46"/>
      <c r="BP47" s="46"/>
      <c r="BQ47" s="46"/>
      <c r="BR47" s="46"/>
      <c r="BS47" s="46"/>
      <c r="BT47" s="46"/>
      <c r="BU47" s="46"/>
      <c r="BV47" s="46"/>
      <c r="BW47" s="46"/>
      <c r="BX47" s="46"/>
      <c r="BY47" s="46"/>
      <c r="BZ47" s="4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5"/>
      <c r="BM48" s="46"/>
      <c r="BN48" s="46"/>
      <c r="BO48" s="46"/>
      <c r="BP48" s="46"/>
      <c r="BQ48" s="46"/>
      <c r="BR48" s="46"/>
      <c r="BS48" s="46"/>
      <c r="BT48" s="46"/>
      <c r="BU48" s="46"/>
      <c r="BV48" s="46"/>
      <c r="BW48" s="46"/>
      <c r="BX48" s="46"/>
      <c r="BY48" s="46"/>
      <c r="BZ48" s="4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5"/>
      <c r="BM49" s="46"/>
      <c r="BN49" s="46"/>
      <c r="BO49" s="46"/>
      <c r="BP49" s="46"/>
      <c r="BQ49" s="46"/>
      <c r="BR49" s="46"/>
      <c r="BS49" s="46"/>
      <c r="BT49" s="46"/>
      <c r="BU49" s="46"/>
      <c r="BV49" s="46"/>
      <c r="BW49" s="46"/>
      <c r="BX49" s="46"/>
      <c r="BY49" s="46"/>
      <c r="BZ49" s="4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5"/>
      <c r="BM50" s="46"/>
      <c r="BN50" s="46"/>
      <c r="BO50" s="46"/>
      <c r="BP50" s="46"/>
      <c r="BQ50" s="46"/>
      <c r="BR50" s="46"/>
      <c r="BS50" s="46"/>
      <c r="BT50" s="46"/>
      <c r="BU50" s="46"/>
      <c r="BV50" s="46"/>
      <c r="BW50" s="46"/>
      <c r="BX50" s="46"/>
      <c r="BY50" s="46"/>
      <c r="BZ50" s="4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5"/>
      <c r="BM51" s="46"/>
      <c r="BN51" s="46"/>
      <c r="BO51" s="46"/>
      <c r="BP51" s="46"/>
      <c r="BQ51" s="46"/>
      <c r="BR51" s="46"/>
      <c r="BS51" s="46"/>
      <c r="BT51" s="46"/>
      <c r="BU51" s="46"/>
      <c r="BV51" s="46"/>
      <c r="BW51" s="46"/>
      <c r="BX51" s="46"/>
      <c r="BY51" s="46"/>
      <c r="BZ51" s="4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5"/>
      <c r="BM52" s="46"/>
      <c r="BN52" s="46"/>
      <c r="BO52" s="46"/>
      <c r="BP52" s="46"/>
      <c r="BQ52" s="46"/>
      <c r="BR52" s="46"/>
      <c r="BS52" s="46"/>
      <c r="BT52" s="46"/>
      <c r="BU52" s="46"/>
      <c r="BV52" s="46"/>
      <c r="BW52" s="46"/>
      <c r="BX52" s="46"/>
      <c r="BY52" s="46"/>
      <c r="BZ52" s="4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5"/>
      <c r="BM53" s="46"/>
      <c r="BN53" s="46"/>
      <c r="BO53" s="46"/>
      <c r="BP53" s="46"/>
      <c r="BQ53" s="46"/>
      <c r="BR53" s="46"/>
      <c r="BS53" s="46"/>
      <c r="BT53" s="46"/>
      <c r="BU53" s="46"/>
      <c r="BV53" s="46"/>
      <c r="BW53" s="46"/>
      <c r="BX53" s="46"/>
      <c r="BY53" s="46"/>
      <c r="BZ53" s="4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5"/>
      <c r="BM54" s="46"/>
      <c r="BN54" s="46"/>
      <c r="BO54" s="46"/>
      <c r="BP54" s="46"/>
      <c r="BQ54" s="46"/>
      <c r="BR54" s="46"/>
      <c r="BS54" s="46"/>
      <c r="BT54" s="46"/>
      <c r="BU54" s="46"/>
      <c r="BV54" s="46"/>
      <c r="BW54" s="46"/>
      <c r="BX54" s="46"/>
      <c r="BY54" s="46"/>
      <c r="BZ54" s="4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5"/>
      <c r="BM55" s="46"/>
      <c r="BN55" s="46"/>
      <c r="BO55" s="46"/>
      <c r="BP55" s="46"/>
      <c r="BQ55" s="46"/>
      <c r="BR55" s="46"/>
      <c r="BS55" s="46"/>
      <c r="BT55" s="46"/>
      <c r="BU55" s="46"/>
      <c r="BV55" s="46"/>
      <c r="BW55" s="46"/>
      <c r="BX55" s="46"/>
      <c r="BY55" s="46"/>
      <c r="BZ55" s="4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5"/>
      <c r="BM56" s="46"/>
      <c r="BN56" s="46"/>
      <c r="BO56" s="46"/>
      <c r="BP56" s="46"/>
      <c r="BQ56" s="46"/>
      <c r="BR56" s="46"/>
      <c r="BS56" s="46"/>
      <c r="BT56" s="46"/>
      <c r="BU56" s="46"/>
      <c r="BV56" s="46"/>
      <c r="BW56" s="46"/>
      <c r="BX56" s="46"/>
      <c r="BY56" s="46"/>
      <c r="BZ56" s="4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5"/>
      <c r="BM57" s="46"/>
      <c r="BN57" s="46"/>
      <c r="BO57" s="46"/>
      <c r="BP57" s="46"/>
      <c r="BQ57" s="46"/>
      <c r="BR57" s="46"/>
      <c r="BS57" s="46"/>
      <c r="BT57" s="46"/>
      <c r="BU57" s="46"/>
      <c r="BV57" s="46"/>
      <c r="BW57" s="46"/>
      <c r="BX57" s="46"/>
      <c r="BY57" s="46"/>
      <c r="BZ57" s="4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5"/>
      <c r="BM58" s="46"/>
      <c r="BN58" s="46"/>
      <c r="BO58" s="46"/>
      <c r="BP58" s="46"/>
      <c r="BQ58" s="46"/>
      <c r="BR58" s="46"/>
      <c r="BS58" s="46"/>
      <c r="BT58" s="46"/>
      <c r="BU58" s="46"/>
      <c r="BV58" s="46"/>
      <c r="BW58" s="46"/>
      <c r="BX58" s="46"/>
      <c r="BY58" s="46"/>
      <c r="BZ58" s="4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5"/>
      <c r="BM59" s="46"/>
      <c r="BN59" s="46"/>
      <c r="BO59" s="46"/>
      <c r="BP59" s="46"/>
      <c r="BQ59" s="46"/>
      <c r="BR59" s="46"/>
      <c r="BS59" s="46"/>
      <c r="BT59" s="46"/>
      <c r="BU59" s="46"/>
      <c r="BV59" s="46"/>
      <c r="BW59" s="46"/>
      <c r="BX59" s="46"/>
      <c r="BY59" s="46"/>
      <c r="BZ59" s="47"/>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5"/>
      <c r="BM60" s="46"/>
      <c r="BN60" s="46"/>
      <c r="BO60" s="46"/>
      <c r="BP60" s="46"/>
      <c r="BQ60" s="46"/>
      <c r="BR60" s="46"/>
      <c r="BS60" s="46"/>
      <c r="BT60" s="46"/>
      <c r="BU60" s="46"/>
      <c r="BV60" s="46"/>
      <c r="BW60" s="46"/>
      <c r="BX60" s="46"/>
      <c r="BY60" s="46"/>
      <c r="BZ60" s="47"/>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5"/>
      <c r="BM61" s="46"/>
      <c r="BN61" s="46"/>
      <c r="BO61" s="46"/>
      <c r="BP61" s="46"/>
      <c r="BQ61" s="46"/>
      <c r="BR61" s="46"/>
      <c r="BS61" s="46"/>
      <c r="BT61" s="46"/>
      <c r="BU61" s="46"/>
      <c r="BV61" s="46"/>
      <c r="BW61" s="46"/>
      <c r="BX61" s="46"/>
      <c r="BY61" s="46"/>
      <c r="BZ61" s="4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5"/>
      <c r="BM62" s="46"/>
      <c r="BN62" s="46"/>
      <c r="BO62" s="46"/>
      <c r="BP62" s="46"/>
      <c r="BQ62" s="46"/>
      <c r="BR62" s="46"/>
      <c r="BS62" s="46"/>
      <c r="BT62" s="46"/>
      <c r="BU62" s="46"/>
      <c r="BV62" s="46"/>
      <c r="BW62" s="46"/>
      <c r="BX62" s="46"/>
      <c r="BY62" s="46"/>
      <c r="BZ62" s="4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8"/>
      <c r="BM63" s="49"/>
      <c r="BN63" s="49"/>
      <c r="BO63" s="49"/>
      <c r="BP63" s="49"/>
      <c r="BQ63" s="49"/>
      <c r="BR63" s="49"/>
      <c r="BS63" s="49"/>
      <c r="BT63" s="49"/>
      <c r="BU63" s="49"/>
      <c r="BV63" s="49"/>
      <c r="BW63" s="49"/>
      <c r="BX63" s="49"/>
      <c r="BY63" s="49"/>
      <c r="BZ63" s="5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5" t="s">
        <v>112</v>
      </c>
      <c r="BM66" s="46"/>
      <c r="BN66" s="46"/>
      <c r="BO66" s="46"/>
      <c r="BP66" s="46"/>
      <c r="BQ66" s="46"/>
      <c r="BR66" s="46"/>
      <c r="BS66" s="46"/>
      <c r="BT66" s="46"/>
      <c r="BU66" s="46"/>
      <c r="BV66" s="46"/>
      <c r="BW66" s="46"/>
      <c r="BX66" s="46"/>
      <c r="BY66" s="46"/>
      <c r="BZ66" s="4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5"/>
      <c r="BM67" s="46"/>
      <c r="BN67" s="46"/>
      <c r="BO67" s="46"/>
      <c r="BP67" s="46"/>
      <c r="BQ67" s="46"/>
      <c r="BR67" s="46"/>
      <c r="BS67" s="46"/>
      <c r="BT67" s="46"/>
      <c r="BU67" s="46"/>
      <c r="BV67" s="46"/>
      <c r="BW67" s="46"/>
      <c r="BX67" s="46"/>
      <c r="BY67" s="46"/>
      <c r="BZ67" s="4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5"/>
      <c r="BM68" s="46"/>
      <c r="BN68" s="46"/>
      <c r="BO68" s="46"/>
      <c r="BP68" s="46"/>
      <c r="BQ68" s="46"/>
      <c r="BR68" s="46"/>
      <c r="BS68" s="46"/>
      <c r="BT68" s="46"/>
      <c r="BU68" s="46"/>
      <c r="BV68" s="46"/>
      <c r="BW68" s="46"/>
      <c r="BX68" s="46"/>
      <c r="BY68" s="46"/>
      <c r="BZ68" s="4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5"/>
      <c r="BM69" s="46"/>
      <c r="BN69" s="46"/>
      <c r="BO69" s="46"/>
      <c r="BP69" s="46"/>
      <c r="BQ69" s="46"/>
      <c r="BR69" s="46"/>
      <c r="BS69" s="46"/>
      <c r="BT69" s="46"/>
      <c r="BU69" s="46"/>
      <c r="BV69" s="46"/>
      <c r="BW69" s="46"/>
      <c r="BX69" s="46"/>
      <c r="BY69" s="46"/>
      <c r="BZ69" s="4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5"/>
      <c r="BM70" s="46"/>
      <c r="BN70" s="46"/>
      <c r="BO70" s="46"/>
      <c r="BP70" s="46"/>
      <c r="BQ70" s="46"/>
      <c r="BR70" s="46"/>
      <c r="BS70" s="46"/>
      <c r="BT70" s="46"/>
      <c r="BU70" s="46"/>
      <c r="BV70" s="46"/>
      <c r="BW70" s="46"/>
      <c r="BX70" s="46"/>
      <c r="BY70" s="46"/>
      <c r="BZ70" s="4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5"/>
      <c r="BM71" s="46"/>
      <c r="BN71" s="46"/>
      <c r="BO71" s="46"/>
      <c r="BP71" s="46"/>
      <c r="BQ71" s="46"/>
      <c r="BR71" s="46"/>
      <c r="BS71" s="46"/>
      <c r="BT71" s="46"/>
      <c r="BU71" s="46"/>
      <c r="BV71" s="46"/>
      <c r="BW71" s="46"/>
      <c r="BX71" s="46"/>
      <c r="BY71" s="46"/>
      <c r="BZ71" s="4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5"/>
      <c r="BM72" s="46"/>
      <c r="BN72" s="46"/>
      <c r="BO72" s="46"/>
      <c r="BP72" s="46"/>
      <c r="BQ72" s="46"/>
      <c r="BR72" s="46"/>
      <c r="BS72" s="46"/>
      <c r="BT72" s="46"/>
      <c r="BU72" s="46"/>
      <c r="BV72" s="46"/>
      <c r="BW72" s="46"/>
      <c r="BX72" s="46"/>
      <c r="BY72" s="46"/>
      <c r="BZ72" s="4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5"/>
      <c r="BM73" s="46"/>
      <c r="BN73" s="46"/>
      <c r="BO73" s="46"/>
      <c r="BP73" s="46"/>
      <c r="BQ73" s="46"/>
      <c r="BR73" s="46"/>
      <c r="BS73" s="46"/>
      <c r="BT73" s="46"/>
      <c r="BU73" s="46"/>
      <c r="BV73" s="46"/>
      <c r="BW73" s="46"/>
      <c r="BX73" s="46"/>
      <c r="BY73" s="46"/>
      <c r="BZ73" s="4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5"/>
      <c r="BM74" s="46"/>
      <c r="BN74" s="46"/>
      <c r="BO74" s="46"/>
      <c r="BP74" s="46"/>
      <c r="BQ74" s="46"/>
      <c r="BR74" s="46"/>
      <c r="BS74" s="46"/>
      <c r="BT74" s="46"/>
      <c r="BU74" s="46"/>
      <c r="BV74" s="46"/>
      <c r="BW74" s="46"/>
      <c r="BX74" s="46"/>
      <c r="BY74" s="46"/>
      <c r="BZ74" s="4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5"/>
      <c r="BM75" s="46"/>
      <c r="BN75" s="46"/>
      <c r="BO75" s="46"/>
      <c r="BP75" s="46"/>
      <c r="BQ75" s="46"/>
      <c r="BR75" s="46"/>
      <c r="BS75" s="46"/>
      <c r="BT75" s="46"/>
      <c r="BU75" s="46"/>
      <c r="BV75" s="46"/>
      <c r="BW75" s="46"/>
      <c r="BX75" s="46"/>
      <c r="BY75" s="46"/>
      <c r="BZ75" s="4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5"/>
      <c r="BM76" s="46"/>
      <c r="BN76" s="46"/>
      <c r="BO76" s="46"/>
      <c r="BP76" s="46"/>
      <c r="BQ76" s="46"/>
      <c r="BR76" s="46"/>
      <c r="BS76" s="46"/>
      <c r="BT76" s="46"/>
      <c r="BU76" s="46"/>
      <c r="BV76" s="46"/>
      <c r="BW76" s="46"/>
      <c r="BX76" s="46"/>
      <c r="BY76" s="46"/>
      <c r="BZ76" s="4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5"/>
      <c r="BM77" s="46"/>
      <c r="BN77" s="46"/>
      <c r="BO77" s="46"/>
      <c r="BP77" s="46"/>
      <c r="BQ77" s="46"/>
      <c r="BR77" s="46"/>
      <c r="BS77" s="46"/>
      <c r="BT77" s="46"/>
      <c r="BU77" s="46"/>
      <c r="BV77" s="46"/>
      <c r="BW77" s="46"/>
      <c r="BX77" s="46"/>
      <c r="BY77" s="46"/>
      <c r="BZ77" s="4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5"/>
      <c r="BM78" s="46"/>
      <c r="BN78" s="46"/>
      <c r="BO78" s="46"/>
      <c r="BP78" s="46"/>
      <c r="BQ78" s="46"/>
      <c r="BR78" s="46"/>
      <c r="BS78" s="46"/>
      <c r="BT78" s="46"/>
      <c r="BU78" s="46"/>
      <c r="BV78" s="46"/>
      <c r="BW78" s="46"/>
      <c r="BX78" s="46"/>
      <c r="BY78" s="46"/>
      <c r="BZ78" s="4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5"/>
      <c r="BM79" s="46"/>
      <c r="BN79" s="46"/>
      <c r="BO79" s="46"/>
      <c r="BP79" s="46"/>
      <c r="BQ79" s="46"/>
      <c r="BR79" s="46"/>
      <c r="BS79" s="46"/>
      <c r="BT79" s="46"/>
      <c r="BU79" s="46"/>
      <c r="BV79" s="46"/>
      <c r="BW79" s="46"/>
      <c r="BX79" s="46"/>
      <c r="BY79" s="46"/>
      <c r="BZ79" s="4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5"/>
      <c r="BM80" s="46"/>
      <c r="BN80" s="46"/>
      <c r="BO80" s="46"/>
      <c r="BP80" s="46"/>
      <c r="BQ80" s="46"/>
      <c r="BR80" s="46"/>
      <c r="BS80" s="46"/>
      <c r="BT80" s="46"/>
      <c r="BU80" s="46"/>
      <c r="BV80" s="46"/>
      <c r="BW80" s="46"/>
      <c r="BX80" s="46"/>
      <c r="BY80" s="46"/>
      <c r="BZ80" s="4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5"/>
      <c r="BM81" s="46"/>
      <c r="BN81" s="46"/>
      <c r="BO81" s="46"/>
      <c r="BP81" s="46"/>
      <c r="BQ81" s="46"/>
      <c r="BR81" s="46"/>
      <c r="BS81" s="46"/>
      <c r="BT81" s="46"/>
      <c r="BU81" s="46"/>
      <c r="BV81" s="46"/>
      <c r="BW81" s="46"/>
      <c r="BX81" s="46"/>
      <c r="BY81" s="46"/>
      <c r="BZ81" s="4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mvBVPjNcMsJluTs48V1ffbmlAZcpR/ckt6odAI+ZdzOQhBsQiCro5Ljh7c/pYjGCdgW1yFbBLOxNilIl/CGpWw==" saltValue="1cskKuiiLNB7hIkrxkpcu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2" t="s">
        <v>60</v>
      </c>
      <c r="I3" s="73"/>
      <c r="J3" s="73"/>
      <c r="K3" s="73"/>
      <c r="L3" s="73"/>
      <c r="M3" s="73"/>
      <c r="N3" s="73"/>
      <c r="O3" s="73"/>
      <c r="P3" s="73"/>
      <c r="Q3" s="73"/>
      <c r="R3" s="73"/>
      <c r="S3" s="73"/>
      <c r="T3" s="73"/>
      <c r="U3" s="73"/>
      <c r="V3" s="73"/>
      <c r="W3" s="73"/>
      <c r="X3" s="74"/>
      <c r="Y3" s="78"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61</v>
      </c>
      <c r="B4" s="17"/>
      <c r="C4" s="17"/>
      <c r="D4" s="17"/>
      <c r="E4" s="17"/>
      <c r="F4" s="17"/>
      <c r="G4" s="17"/>
      <c r="H4" s="75"/>
      <c r="I4" s="76"/>
      <c r="J4" s="76"/>
      <c r="K4" s="76"/>
      <c r="L4" s="76"/>
      <c r="M4" s="76"/>
      <c r="N4" s="76"/>
      <c r="O4" s="76"/>
      <c r="P4" s="76"/>
      <c r="Q4" s="76"/>
      <c r="R4" s="76"/>
      <c r="S4" s="76"/>
      <c r="T4" s="76"/>
      <c r="U4" s="76"/>
      <c r="V4" s="76"/>
      <c r="W4" s="76"/>
      <c r="X4" s="77"/>
      <c r="Y4" s="79" t="s">
        <v>53</v>
      </c>
      <c r="Z4" s="79"/>
      <c r="AA4" s="79"/>
      <c r="AB4" s="79"/>
      <c r="AC4" s="79"/>
      <c r="AD4" s="79"/>
      <c r="AE4" s="79"/>
      <c r="AF4" s="79"/>
      <c r="AG4" s="79"/>
      <c r="AH4" s="79"/>
      <c r="AI4" s="79"/>
      <c r="AJ4" s="79" t="s">
        <v>47</v>
      </c>
      <c r="AK4" s="79"/>
      <c r="AL4" s="79"/>
      <c r="AM4" s="79"/>
      <c r="AN4" s="79"/>
      <c r="AO4" s="79"/>
      <c r="AP4" s="79"/>
      <c r="AQ4" s="79"/>
      <c r="AR4" s="79"/>
      <c r="AS4" s="79"/>
      <c r="AT4" s="79"/>
      <c r="AU4" s="79" t="s">
        <v>28</v>
      </c>
      <c r="AV4" s="79"/>
      <c r="AW4" s="79"/>
      <c r="AX4" s="79"/>
      <c r="AY4" s="79"/>
      <c r="AZ4" s="79"/>
      <c r="BA4" s="79"/>
      <c r="BB4" s="79"/>
      <c r="BC4" s="79"/>
      <c r="BD4" s="79"/>
      <c r="BE4" s="79"/>
      <c r="BF4" s="79" t="s">
        <v>62</v>
      </c>
      <c r="BG4" s="79"/>
      <c r="BH4" s="79"/>
      <c r="BI4" s="79"/>
      <c r="BJ4" s="79"/>
      <c r="BK4" s="79"/>
      <c r="BL4" s="79"/>
      <c r="BM4" s="79"/>
      <c r="BN4" s="79"/>
      <c r="BO4" s="79"/>
      <c r="BP4" s="79"/>
      <c r="BQ4" s="79" t="s">
        <v>15</v>
      </c>
      <c r="BR4" s="79"/>
      <c r="BS4" s="79"/>
      <c r="BT4" s="79"/>
      <c r="BU4" s="79"/>
      <c r="BV4" s="79"/>
      <c r="BW4" s="79"/>
      <c r="BX4" s="79"/>
      <c r="BY4" s="79"/>
      <c r="BZ4" s="79"/>
      <c r="CA4" s="79"/>
      <c r="CB4" s="79" t="s">
        <v>63</v>
      </c>
      <c r="CC4" s="79"/>
      <c r="CD4" s="79"/>
      <c r="CE4" s="79"/>
      <c r="CF4" s="79"/>
      <c r="CG4" s="79"/>
      <c r="CH4" s="79"/>
      <c r="CI4" s="79"/>
      <c r="CJ4" s="79"/>
      <c r="CK4" s="79"/>
      <c r="CL4" s="79"/>
      <c r="CM4" s="79" t="s">
        <v>0</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42153</v>
      </c>
      <c r="D6" s="19">
        <f t="shared" si="1"/>
        <v>46</v>
      </c>
      <c r="E6" s="19">
        <f t="shared" si="1"/>
        <v>17</v>
      </c>
      <c r="F6" s="19">
        <f t="shared" si="1"/>
        <v>5</v>
      </c>
      <c r="G6" s="19">
        <f t="shared" si="1"/>
        <v>0</v>
      </c>
      <c r="H6" s="19" t="str">
        <f t="shared" si="1"/>
        <v>宮城県　大崎市</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64.400000000000006</v>
      </c>
      <c r="P6" s="23">
        <f t="shared" si="1"/>
        <v>8.9499999999999993</v>
      </c>
      <c r="Q6" s="23">
        <f t="shared" si="1"/>
        <v>91.09</v>
      </c>
      <c r="R6" s="23">
        <f t="shared" si="1"/>
        <v>3740</v>
      </c>
      <c r="S6" s="23">
        <f t="shared" si="1"/>
        <v>122035</v>
      </c>
      <c r="T6" s="23">
        <f t="shared" si="1"/>
        <v>796.81</v>
      </c>
      <c r="U6" s="23">
        <f t="shared" si="1"/>
        <v>153.15</v>
      </c>
      <c r="V6" s="23">
        <f t="shared" si="1"/>
        <v>10852</v>
      </c>
      <c r="W6" s="23">
        <f t="shared" si="1"/>
        <v>14.65</v>
      </c>
      <c r="X6" s="23">
        <f t="shared" si="1"/>
        <v>740.75</v>
      </c>
      <c r="Y6" s="27">
        <f t="shared" ref="Y6:AH6" si="2">IF(Y7="",NA(),Y7)</f>
        <v>114.6</v>
      </c>
      <c r="Z6" s="27">
        <f t="shared" si="2"/>
        <v>106.9</v>
      </c>
      <c r="AA6" s="27">
        <f t="shared" si="2"/>
        <v>99.03</v>
      </c>
      <c r="AB6" s="27">
        <f t="shared" si="2"/>
        <v>101.69</v>
      </c>
      <c r="AC6" s="27">
        <f t="shared" si="2"/>
        <v>94.74</v>
      </c>
      <c r="AD6" s="27">
        <f t="shared" si="2"/>
        <v>106.37</v>
      </c>
      <c r="AE6" s="27">
        <f t="shared" si="2"/>
        <v>106.07</v>
      </c>
      <c r="AF6" s="27">
        <f t="shared" si="2"/>
        <v>105.5</v>
      </c>
      <c r="AG6" s="27">
        <f t="shared" si="2"/>
        <v>106.35</v>
      </c>
      <c r="AH6" s="27">
        <f t="shared" si="2"/>
        <v>106.62</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107.99</v>
      </c>
      <c r="AT6" s="23" t="str">
        <f>IF(AT7="","",IF(AT7="-","【-】","【"&amp;SUBSTITUTE(TEXT(AT7,"#,##0.00"),"-","△")&amp;"】"))</f>
        <v>【102.74】</v>
      </c>
      <c r="AU6" s="27">
        <f t="shared" ref="AU6:BD6" si="4">IF(AU7="",NA(),AU7)</f>
        <v>37.700000000000003</v>
      </c>
      <c r="AV6" s="27">
        <f t="shared" si="4"/>
        <v>45.82</v>
      </c>
      <c r="AW6" s="27">
        <f t="shared" si="4"/>
        <v>38.229999999999997</v>
      </c>
      <c r="AX6" s="27">
        <f t="shared" si="4"/>
        <v>38.56</v>
      </c>
      <c r="AY6" s="27">
        <f t="shared" si="4"/>
        <v>37.549999999999997</v>
      </c>
      <c r="AZ6" s="27">
        <f t="shared" si="4"/>
        <v>29.13</v>
      </c>
      <c r="BA6" s="27">
        <f t="shared" si="4"/>
        <v>35.69</v>
      </c>
      <c r="BB6" s="27">
        <f t="shared" si="4"/>
        <v>38.4</v>
      </c>
      <c r="BC6" s="27">
        <f t="shared" si="4"/>
        <v>44.04</v>
      </c>
      <c r="BD6" s="27">
        <f t="shared" si="4"/>
        <v>58.25</v>
      </c>
      <c r="BE6" s="23" t="str">
        <f>IF(BE7="","",IF(BE7="-","【-】","【"&amp;SUBSTITUTE(TEXT(BE7,"#,##0.00"),"-","△")&amp;"】"))</f>
        <v>【47.19】</v>
      </c>
      <c r="BF6" s="27">
        <f t="shared" ref="BF6:BO6" si="5">IF(BF7="",NA(),BF7)</f>
        <v>24.31</v>
      </c>
      <c r="BG6" s="27">
        <f t="shared" si="5"/>
        <v>7.89</v>
      </c>
      <c r="BH6" s="27">
        <f t="shared" si="5"/>
        <v>3.14</v>
      </c>
      <c r="BI6" s="27">
        <f t="shared" si="5"/>
        <v>2.36</v>
      </c>
      <c r="BJ6" s="27">
        <f t="shared" si="5"/>
        <v>19.760000000000002</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81.3</v>
      </c>
      <c r="BR6" s="27">
        <f t="shared" si="6"/>
        <v>72.63</v>
      </c>
      <c r="BS6" s="27">
        <f t="shared" si="6"/>
        <v>64.95</v>
      </c>
      <c r="BT6" s="27">
        <f t="shared" si="6"/>
        <v>64.72</v>
      </c>
      <c r="BU6" s="27">
        <f t="shared" si="6"/>
        <v>54.28</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243.62</v>
      </c>
      <c r="CC6" s="27">
        <f t="shared" si="7"/>
        <v>272.08</v>
      </c>
      <c r="CD6" s="27">
        <f t="shared" si="7"/>
        <v>300.75</v>
      </c>
      <c r="CE6" s="27">
        <f t="shared" si="7"/>
        <v>305.23</v>
      </c>
      <c r="CF6" s="27">
        <f t="shared" si="7"/>
        <v>362.52</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34.630000000000003</v>
      </c>
      <c r="CN6" s="27">
        <f t="shared" si="8"/>
        <v>34.29</v>
      </c>
      <c r="CO6" s="27">
        <f t="shared" si="8"/>
        <v>34.6</v>
      </c>
      <c r="CP6" s="27">
        <f t="shared" si="8"/>
        <v>33.299999999999997</v>
      </c>
      <c r="CQ6" s="27">
        <f t="shared" si="8"/>
        <v>34.17</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70.89</v>
      </c>
      <c r="CY6" s="27">
        <f t="shared" si="9"/>
        <v>70.91</v>
      </c>
      <c r="CZ6" s="27">
        <f t="shared" si="9"/>
        <v>72.78</v>
      </c>
      <c r="DA6" s="27">
        <f t="shared" si="9"/>
        <v>73.56</v>
      </c>
      <c r="DB6" s="27">
        <f t="shared" si="9"/>
        <v>73.959999999999994</v>
      </c>
      <c r="DC6" s="27">
        <f t="shared" si="9"/>
        <v>84.7</v>
      </c>
      <c r="DD6" s="27">
        <f t="shared" si="9"/>
        <v>84.67</v>
      </c>
      <c r="DE6" s="27">
        <f t="shared" si="9"/>
        <v>84.39</v>
      </c>
      <c r="DF6" s="27">
        <f t="shared" si="9"/>
        <v>83.96</v>
      </c>
      <c r="DG6" s="27">
        <f t="shared" si="9"/>
        <v>83.54</v>
      </c>
      <c r="DH6" s="23" t="str">
        <f>IF(DH7="","",IF(DH7="-","【-】","【"&amp;SUBSTITUTE(TEXT(DH7,"#,##0.00"),"-","△")&amp;"】"))</f>
        <v>【87.80】</v>
      </c>
      <c r="DI6" s="27">
        <f t="shared" ref="DI6:DR6" si="10">IF(DI7="",NA(),DI7)</f>
        <v>3.51</v>
      </c>
      <c r="DJ6" s="27">
        <f t="shared" si="10"/>
        <v>7.03</v>
      </c>
      <c r="DK6" s="27">
        <f t="shared" si="10"/>
        <v>10.26</v>
      </c>
      <c r="DL6" s="27">
        <f t="shared" si="10"/>
        <v>13.53</v>
      </c>
      <c r="DM6" s="27">
        <f t="shared" si="10"/>
        <v>16.72</v>
      </c>
      <c r="DN6" s="27">
        <f t="shared" si="10"/>
        <v>20.34</v>
      </c>
      <c r="DO6" s="27">
        <f t="shared" si="10"/>
        <v>21.85</v>
      </c>
      <c r="DP6" s="27">
        <f t="shared" si="10"/>
        <v>25.19</v>
      </c>
      <c r="DQ6" s="27">
        <f t="shared" si="10"/>
        <v>25.46</v>
      </c>
      <c r="DR6" s="27">
        <f t="shared" si="10"/>
        <v>24.53</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3">
        <f t="shared" si="11"/>
        <v>0</v>
      </c>
      <c r="ED6" s="23" t="str">
        <f>IF(ED7="","",IF(ED7="-","【-】","【"&amp;SUBSTITUTE(TEXT(ED7,"#,##0.00"),"-","△")&amp;"】"))</f>
        <v>【0.03】</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8" s="13" customFormat="1" x14ac:dyDescent="0.15">
      <c r="A7" s="14"/>
      <c r="B7" s="20">
        <v>2024</v>
      </c>
      <c r="C7" s="20">
        <v>42153</v>
      </c>
      <c r="D7" s="20">
        <v>46</v>
      </c>
      <c r="E7" s="20">
        <v>17</v>
      </c>
      <c r="F7" s="20">
        <v>5</v>
      </c>
      <c r="G7" s="20">
        <v>0</v>
      </c>
      <c r="H7" s="20" t="s">
        <v>95</v>
      </c>
      <c r="I7" s="20" t="s">
        <v>96</v>
      </c>
      <c r="J7" s="20" t="s">
        <v>97</v>
      </c>
      <c r="K7" s="20" t="s">
        <v>98</v>
      </c>
      <c r="L7" s="20" t="s">
        <v>99</v>
      </c>
      <c r="M7" s="20" t="s">
        <v>100</v>
      </c>
      <c r="N7" s="24" t="s">
        <v>101</v>
      </c>
      <c r="O7" s="24">
        <v>64.400000000000006</v>
      </c>
      <c r="P7" s="24">
        <v>8.9499999999999993</v>
      </c>
      <c r="Q7" s="24">
        <v>91.09</v>
      </c>
      <c r="R7" s="24">
        <v>3740</v>
      </c>
      <c r="S7" s="24">
        <v>122035</v>
      </c>
      <c r="T7" s="24">
        <v>796.81</v>
      </c>
      <c r="U7" s="24">
        <v>153.15</v>
      </c>
      <c r="V7" s="24">
        <v>10852</v>
      </c>
      <c r="W7" s="24">
        <v>14.65</v>
      </c>
      <c r="X7" s="24">
        <v>740.75</v>
      </c>
      <c r="Y7" s="24">
        <v>114.6</v>
      </c>
      <c r="Z7" s="24">
        <v>106.9</v>
      </c>
      <c r="AA7" s="24">
        <v>99.03</v>
      </c>
      <c r="AB7" s="24">
        <v>101.69</v>
      </c>
      <c r="AC7" s="24">
        <v>94.74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37.700000000000003</v>
      </c>
      <c r="AV7" s="24">
        <v>45.82</v>
      </c>
      <c r="AW7" s="24">
        <v>38.229999999999997</v>
      </c>
      <c r="AX7" s="24">
        <v>38.56</v>
      </c>
      <c r="AY7" s="24">
        <v>37.549999999999997</v>
      </c>
      <c r="AZ7" s="24">
        <v>29.13</v>
      </c>
      <c r="BA7" s="24">
        <v>35.69</v>
      </c>
      <c r="BB7" s="24">
        <v>38.4</v>
      </c>
      <c r="BC7" s="24">
        <v>44.04</v>
      </c>
      <c r="BD7" s="24">
        <v>58.25</v>
      </c>
      <c r="BE7" s="24">
        <v>47.19</v>
      </c>
      <c r="BF7" s="24">
        <v>24.31</v>
      </c>
      <c r="BG7" s="24">
        <v>7.89</v>
      </c>
      <c r="BH7" s="24">
        <v>3.14</v>
      </c>
      <c r="BI7" s="24">
        <v>2.36</v>
      </c>
      <c r="BJ7" s="24">
        <v>19.760000000000002</v>
      </c>
      <c r="BK7" s="24">
        <v>867.83</v>
      </c>
      <c r="BL7" s="24">
        <v>791.76</v>
      </c>
      <c r="BM7" s="24">
        <v>900.82</v>
      </c>
      <c r="BN7" s="24">
        <v>839.21</v>
      </c>
      <c r="BO7" s="24">
        <v>791.46</v>
      </c>
      <c r="BP7" s="24">
        <v>798.1</v>
      </c>
      <c r="BQ7" s="24">
        <v>81.3</v>
      </c>
      <c r="BR7" s="24">
        <v>72.63</v>
      </c>
      <c r="BS7" s="24">
        <v>64.95</v>
      </c>
      <c r="BT7" s="24">
        <v>64.72</v>
      </c>
      <c r="BU7" s="24">
        <v>54.28</v>
      </c>
      <c r="BV7" s="24">
        <v>57.08</v>
      </c>
      <c r="BW7" s="24">
        <v>56.26</v>
      </c>
      <c r="BX7" s="24">
        <v>52.94</v>
      </c>
      <c r="BY7" s="24">
        <v>52.05</v>
      </c>
      <c r="BZ7" s="24">
        <v>47.96</v>
      </c>
      <c r="CA7" s="24">
        <v>54.51</v>
      </c>
      <c r="CB7" s="24">
        <v>243.62</v>
      </c>
      <c r="CC7" s="24">
        <v>272.08</v>
      </c>
      <c r="CD7" s="24">
        <v>300.75</v>
      </c>
      <c r="CE7" s="24">
        <v>305.23</v>
      </c>
      <c r="CF7" s="24">
        <v>362.52</v>
      </c>
      <c r="CG7" s="24">
        <v>274.99</v>
      </c>
      <c r="CH7" s="24">
        <v>282.08999999999997</v>
      </c>
      <c r="CI7" s="24">
        <v>303.27999999999997</v>
      </c>
      <c r="CJ7" s="24">
        <v>301.86</v>
      </c>
      <c r="CK7" s="24">
        <v>325.85000000000002</v>
      </c>
      <c r="CL7" s="24">
        <v>286.33</v>
      </c>
      <c r="CM7" s="24">
        <v>34.630000000000003</v>
      </c>
      <c r="CN7" s="24">
        <v>34.29</v>
      </c>
      <c r="CO7" s="24">
        <v>34.6</v>
      </c>
      <c r="CP7" s="24">
        <v>33.299999999999997</v>
      </c>
      <c r="CQ7" s="24">
        <v>34.17</v>
      </c>
      <c r="CR7" s="24">
        <v>54.83</v>
      </c>
      <c r="CS7" s="24">
        <v>66.53</v>
      </c>
      <c r="CT7" s="24">
        <v>52.35</v>
      </c>
      <c r="CU7" s="24">
        <v>46.25</v>
      </c>
      <c r="CV7" s="24">
        <v>45.32</v>
      </c>
      <c r="CW7" s="24">
        <v>49.92</v>
      </c>
      <c r="CX7" s="24">
        <v>70.89</v>
      </c>
      <c r="CY7" s="24">
        <v>70.91</v>
      </c>
      <c r="CZ7" s="24">
        <v>72.78</v>
      </c>
      <c r="DA7" s="24">
        <v>73.56</v>
      </c>
      <c r="DB7" s="24">
        <v>73.959999999999994</v>
      </c>
      <c r="DC7" s="24">
        <v>84.7</v>
      </c>
      <c r="DD7" s="24">
        <v>84.67</v>
      </c>
      <c r="DE7" s="24">
        <v>84.39</v>
      </c>
      <c r="DF7" s="24">
        <v>83.96</v>
      </c>
      <c r="DG7" s="24">
        <v>83.54</v>
      </c>
      <c r="DH7" s="24">
        <v>87.8</v>
      </c>
      <c r="DI7" s="24">
        <v>3.51</v>
      </c>
      <c r="DJ7" s="24">
        <v>7.03</v>
      </c>
      <c r="DK7" s="24">
        <v>10.26</v>
      </c>
      <c r="DL7" s="24">
        <v>13.53</v>
      </c>
      <c r="DM7" s="24">
        <v>16.72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dcterms:created xsi:type="dcterms:W3CDTF">2025-12-23T06:16:29Z</dcterms:created>
  <dcterms:modified xsi:type="dcterms:W3CDTF">2026-02-12T23:23:07Z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2026-01-28T04:59:02Z</vt:filetime>
  </property>
</Properties>
</file>