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172.20.226.11\共有フォルダ\13_市町村課\01_課共有\50財務\02公営企業会計\01_決算状況調査\①全般\R7実施・公営企業決算統計関係\17_経営比較分析表\04_市町村回答\13_大崎市★★\"/>
    </mc:Choice>
  </mc:AlternateContent>
  <xr:revisionPtr revIDLastSave="0" documentId="13_ncr:1_{62C166DC-698A-477D-ABE5-B94986A23B2B}" xr6:coauthVersionLast="47" xr6:coauthVersionMax="47" xr10:uidLastSave="{00000000-0000-0000-0000-000000000000}"/>
  <workbookProtection workbookAlgorithmName="SHA-512" workbookHashValue="KAbNRHhMKO0RVbuJXjPdkitjbk7IFWzRl2us7WTI4MK5IAoskILbdIWvO7ewlUFZ18DkDgN4lfzxzmikvu9OpA==" workbookSaltValue="hmoayg/4qvwfh8YlwxZT7w=="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AT8" i="4" s="1"/>
  <c r="S6" i="5"/>
  <c r="R6" i="5"/>
  <c r="Q6" i="5"/>
  <c r="P6" i="5"/>
  <c r="O6" i="5"/>
  <c r="I10" i="4" s="1"/>
  <c r="N6" i="5"/>
  <c r="B10" i="4" s="1"/>
  <c r="M6" i="5"/>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I85" i="4"/>
  <c r="G85" i="4"/>
  <c r="BB10" i="4"/>
  <c r="AT10" i="4"/>
  <c r="AL10" i="4"/>
  <c r="AD10" i="4"/>
  <c r="W10" i="4"/>
  <c r="P10" i="4"/>
  <c r="AL8" i="4"/>
  <c r="AD8" i="4"/>
  <c r="B8" i="4"/>
  <c r="B6" i="4"/>
</calcChain>
</file>

<file path=xl/sharedStrings.xml><?xml version="1.0" encoding="utf-8"?>
<sst xmlns="http://schemas.openxmlformats.org/spreadsheetml/2006/main" count="253" uniqueCount="114">
  <si>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</si>
  <si>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</si>
  <si>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</si>
  <si>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</si>
  <si>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</si>
  <si>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</si>
  <si>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</si>
  <si>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</si>
  <si>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</si>
  <si>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</si>
  <si>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</si>
  <si>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</si>
  <si>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</si>
  <si>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</si>
  <si>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</si>
  <si>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</si>
  <si>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</si>
  <si>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</si>
  <si>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</si>
  <si>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</si>
  <si>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</si>
  <si>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</si>
  <si>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</si>
  <si>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</si>
  <si>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</si>
  <si>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</si>
  <si>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</si>
  <si>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</si>
  <si>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</si>
  <si>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</si>
  <si>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</si>
  <si>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</si>
  <si>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</si>
  <si>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</si>
  <si>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</si>
  <si>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</si>
  <si>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</si>
  <si>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</si>
  <si>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</si>
  <si>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</si>
  <si>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</si>
  <si>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</si>
  <si>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</si>
  <si>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</si>
  <si>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</si>
  <si>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</si>
  <si>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</si>
  <si>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</si>
  <si>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</si>
  <si>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</si>
  <si>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</si>
  <si>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</si>
  <si>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</si>
  <si>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</si>
  <si>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</si>
  <si>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</si>
  <si>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</si>
  <si>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</si>
  <si>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</si>
  <si>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</si>
  <si>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</si>
  <si>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</si>
  <si>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</si>
  <si>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</si>
  <si>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</si>
  <si>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</si>
  <si>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</si>
  <si>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</si>
  <si>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</si>
  <si>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</si>
  <si>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</si>
  <si>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</si>
  <si>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</si>
  <si>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</si>
  <si>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</si>
  <si>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</si>
  <si>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</si>
  <si>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</si>
  <si>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</si>
  <si>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</si>
  <si>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</si>
  <si>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</si>
  <si>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</si>
  <si>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</si>
  <si>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</si>
  <si>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</si>
  <si>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</si>
  <si>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</si>
  <si>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</si>
  <si>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</si>
  <si>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</si>
  <si>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</si>
  <si>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</si>
  <si>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</si>
  <si>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</si>
  <si>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宮城県　大崎市</t>
  </si>
  <si>
    <t>法適用</t>
  </si>
  <si>
    <t>下水道事業</t>
  </si>
  <si>
    <t>特定地域生活排水処理</t>
  </si>
  <si>
    <t>K2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</si>
  <si>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</si>
  <si>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</si>
  <si>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</si>
  <si>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</si>
  <si>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</si>
  <si>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</si>
  <si>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</si>
  <si>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</si>
  <si>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</si>
  <si>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</si>
  <si>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</si>
  <si>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①有形固定資産減価償却率
　①有形固定資産減価償却率は，</t>
    </r>
    <r>
      <rPr>
        <sz val="11"/>
        <rFont val="ＭＳ ゴシック"/>
        <family val="3"/>
        <charset val="128"/>
      </rPr>
      <t>17.11％で類似団体と比較すると10.46ポイント低いが，これは令和2年度に法適用し，経過年数が短いためと考える。</t>
    </r>
  </si>
  <si>
    <r>
      <t xml:space="preserve"> 前年度に比べ，</t>
    </r>
    <r>
      <rPr>
        <sz val="11"/>
        <rFont val="ＭＳ ゴシック"/>
        <family val="3"/>
        <charset val="128"/>
      </rPr>
      <t>経常収支比率および経費回収率等の経営指標は僅かに改善されているものの経営の健全性・効率性が確保できているとは言い難く，一般会計への依存により経営していることがわかる。
　令和2年度から地方公営企業法を適用し，損益や資産・負債の状況が明らかになった。特定地域生活排水処理事業は大口使用者がなく使用料収入が伸びにくい一方で，施設数に比例して経費も増えていく収支構造である。今後の中長期的な安定経営のため，今後，課題の把握とその改善に努めることが重要と考えている。</t>
    </r>
    <rPh sb="17" eb="23">
      <t>ケイヒカイシ</t>
    </rPh>
    <rPh sb="29" eb="30">
      <t>ワズ</t>
    </rPh>
    <phoneticPr fontId="1"/>
  </si>
  <si>
    <r>
      <t>①経常収支比率
　一般会計からの繰入金の減少と経常費用増により，前年度と比べ</t>
    </r>
    <r>
      <rPr>
        <sz val="8"/>
        <color theme="1"/>
        <rFont val="ＭＳ ゴシック"/>
        <family val="3"/>
        <charset val="128"/>
      </rPr>
      <t>2.88ポイント増加したものの，実態として基準外繰入金に依存している経営状況となっている。類似団体と比べても8.13ポイント低く，今後収入確保と支出削減に努める必要がある。
②累積欠損金比率
　当年度の純損失により累積欠損金が発生した。　　
③流動比率
　類似団体と比較すると150.31ポイント高く，流動負債が流動資産を下回っているため望ましい数値である100％以上となっている。これは事業開始から年数が経過していないため流動負債の大半である企業債の翌年度償還額が低いことが要因と考える。流動資産増加と計画的な企業債借入により償還額を抑制していくことが必要である。
④企業債残高対事業規模比率
　前年度よりも一般会計繰入金が減少したことにより増加したもの。経営健全性を確保するため経常収支の改善に努める必要がある。
⑤経費回収率
　類似団体との比較では4.95ポイント低く，100％以下であり，汚水処理に要する費用を下水道使用料で賄えていない状況である。100％以上にするためには，使用料の増と汚水処理費用の減に努める必要がある。
⑥汚水処理原価
　汚水1㎥当たりの処理単価は377.14円で，前年度と比較し4.19円低下し，類似団体と比較すると51.69円高い。原価が低くなる原因は管理基数が増加したことにより有収水量も増加したためである。なお，経費回収率が100％以下となっていることからも，汚水処理原価が上がらないよう留意が必要である。　
⑦施設利用率，⑧水洗化率
　施設利用率は51.33％で，前年度と比較すると0.27ポイント増加した。これは有収水量が増加したことが要因と思われる。⑧水洗化率は市設置型浄化槽事業のため100％である。</t>
    </r>
    <rPh sb="9" eb="13">
      <t>イッパン</t>
    </rPh>
    <rPh sb="16" eb="19">
      <t>クリイ</t>
    </rPh>
    <rPh sb="20" eb="22">
      <t>ゲ</t>
    </rPh>
    <rPh sb="36" eb="38">
      <t>クラ</t>
    </rPh>
    <rPh sb="46" eb="48">
      <t>ゾウカ</t>
    </rPh>
    <rPh sb="72" eb="74">
      <t>ケイエイ</t>
    </rPh>
    <rPh sb="74" eb="76">
      <t>ジョウキョウ</t>
    </rPh>
    <rPh sb="135" eb="138">
      <t>トウネンド</t>
    </rPh>
    <rPh sb="139" eb="142">
      <t>ジュ</t>
    </rPh>
    <rPh sb="145" eb="147">
      <t>ルイセキ</t>
    </rPh>
    <rPh sb="147" eb="150">
      <t>ケッソ</t>
    </rPh>
    <rPh sb="151" eb="153">
      <t>ハッセイ</t>
    </rPh>
    <rPh sb="337" eb="340">
      <t>ゼンネンド</t>
    </rPh>
    <rPh sb="347" eb="350">
      <t>クリイ</t>
    </rPh>
    <rPh sb="351" eb="353">
      <t>ゲンショウ</t>
    </rPh>
    <rPh sb="360" eb="362">
      <t>ゾウカ</t>
    </rPh>
    <rPh sb="367" eb="369">
      <t>ケイエイ</t>
    </rPh>
    <rPh sb="369" eb="372">
      <t>ケンゼンセイ</t>
    </rPh>
    <rPh sb="373" eb="375">
      <t>カクホ</t>
    </rPh>
    <rPh sb="379" eb="383">
      <t>ケイジ</t>
    </rPh>
    <rPh sb="384" eb="386">
      <t>カイゼン</t>
    </rPh>
    <rPh sb="387" eb="388">
      <t>ツト</t>
    </rPh>
    <rPh sb="390" eb="395">
      <t>ヒツヨウ</t>
    </rPh>
    <rPh sb="548" eb="550">
      <t>テイカ</t>
    </rPh>
    <rPh sb="574" eb="575">
      <t>ヒク</t>
    </rPh>
    <rPh sb="586" eb="588">
      <t>ゾウカ</t>
    </rPh>
    <rPh sb="595" eb="599">
      <t>ユウシュ</t>
    </rPh>
    <rPh sb="600" eb="602">
      <t>ゾウカ</t>
    </rPh>
    <rPh sb="707" eb="709">
      <t>ゾウカ</t>
    </rPh>
    <rPh sb="715" eb="719">
      <t>ユウシュウスイリョウ</t>
    </rPh>
    <rPh sb="720" eb="722">
      <t>ゾウカ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</si>
</sst>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20"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font>
    <font>
      <sz val="11"/>
      <name val="ＭＳ ゴシック"/>
      <family val="3"/>
      <charset val="128"/>
    </font>
    <font>
      <sz val="8"/>
      <color theme="1"/>
      <name val="ＭＳ ゴシック"/>
      <family val="3"/>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6" fillId="0" borderId="4"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18" fillId="0" borderId="4"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A4-41B3-A4DE-4B9A78AF841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6A4-41B3-A4DE-4B9A78AF841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51.96</c:v>
                </c:pt>
                <c:pt idx="1">
                  <c:v>51.5</c:v>
                </c:pt>
                <c:pt idx="2">
                  <c:v>49.65</c:v>
                </c:pt>
                <c:pt idx="3">
                  <c:v>51.06</c:v>
                </c:pt>
                <c:pt idx="4">
                  <c:v>51.33</c:v>
                </c:pt>
              </c:numCache>
            </c:numRef>
          </c:val>
          <c:extLst>
            <c:ext xmlns:c16="http://schemas.microsoft.com/office/drawing/2014/chart" uri="{C3380CC4-5D6E-409C-BE32-E72D297353CC}">
              <c16:uniqueId val="{00000000-1212-49A6-985E-270944AF0C0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1212-49A6-985E-270944AF0C0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FE9-414F-9883-804D594C589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2FE9-414F-9883-804D594C589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118.46</c:v>
                </c:pt>
                <c:pt idx="1">
                  <c:v>108.94</c:v>
                </c:pt>
                <c:pt idx="2">
                  <c:v>103.78</c:v>
                </c:pt>
                <c:pt idx="3">
                  <c:v>88.23</c:v>
                </c:pt>
                <c:pt idx="4">
                  <c:v>91.11</c:v>
                </c:pt>
              </c:numCache>
            </c:numRef>
          </c:val>
          <c:extLst>
            <c:ext xmlns:c16="http://schemas.microsoft.com/office/drawing/2014/chart" uri="{C3380CC4-5D6E-409C-BE32-E72D297353CC}">
              <c16:uniqueId val="{00000000-0F4C-419F-824C-610CF1626B5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0F4C-419F-824C-610CF1626B5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3.84</c:v>
                </c:pt>
                <c:pt idx="1">
                  <c:v>7.35</c:v>
                </c:pt>
                <c:pt idx="2">
                  <c:v>10.64</c:v>
                </c:pt>
                <c:pt idx="3">
                  <c:v>13.91</c:v>
                </c:pt>
                <c:pt idx="4">
                  <c:v>17.11</c:v>
                </c:pt>
              </c:numCache>
            </c:numRef>
          </c:val>
          <c:extLst>
            <c:ext xmlns:c16="http://schemas.microsoft.com/office/drawing/2014/chart" uri="{C3380CC4-5D6E-409C-BE32-E72D297353CC}">
              <c16:uniqueId val="{00000000-2865-4044-883C-90E61E0930F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2865-4044-883C-90E61E0930F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88-427B-A12F-D906A886084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088-427B-A12F-D906A886084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quot;-&quot;">
                  <c:v>16.37</c:v>
                </c:pt>
                <c:pt idx="4" formatCode="#,##0.00;&quot;△&quot;#,##0.00;&quot;-&quot;">
                  <c:v>38.58</c:v>
                </c:pt>
              </c:numCache>
            </c:numRef>
          </c:val>
          <c:extLst>
            <c:ext xmlns:c16="http://schemas.microsoft.com/office/drawing/2014/chart" uri="{C3380CC4-5D6E-409C-BE32-E72D297353CC}">
              <c16:uniqueId val="{00000000-3818-4671-A939-AF89F88981C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3818-4671-A939-AF89F88981C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251.42</c:v>
                </c:pt>
                <c:pt idx="1">
                  <c:v>260.39999999999998</c:v>
                </c:pt>
                <c:pt idx="2">
                  <c:v>328.36</c:v>
                </c:pt>
                <c:pt idx="3">
                  <c:v>303.55</c:v>
                </c:pt>
                <c:pt idx="4">
                  <c:v>253.92</c:v>
                </c:pt>
              </c:numCache>
            </c:numRef>
          </c:val>
          <c:extLst>
            <c:ext xmlns:c16="http://schemas.microsoft.com/office/drawing/2014/chart" uri="{C3380CC4-5D6E-409C-BE32-E72D297353CC}">
              <c16:uniqueId val="{00000000-0D0C-4F87-A8E8-E31BA62E02D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0D0C-4F87-A8E8-E31BA62E02D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50.41</c:v>
                </c:pt>
                <c:pt idx="1">
                  <c:v>0.57999999999999996</c:v>
                </c:pt>
                <c:pt idx="2">
                  <c:v>0.59</c:v>
                </c:pt>
                <c:pt idx="3" formatCode="#,##0.00;&quot;△&quot;#,##0.00">
                  <c:v>0</c:v>
                </c:pt>
                <c:pt idx="4">
                  <c:v>32.9</c:v>
                </c:pt>
              </c:numCache>
            </c:numRef>
          </c:val>
          <c:extLst>
            <c:ext xmlns:c16="http://schemas.microsoft.com/office/drawing/2014/chart" uri="{C3380CC4-5D6E-409C-BE32-E72D297353CC}">
              <c16:uniqueId val="{00000000-696A-4263-8F49-DF96B4C36F4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696A-4263-8F49-DF96B4C36F4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55.33</c:v>
                </c:pt>
                <c:pt idx="1">
                  <c:v>54.65</c:v>
                </c:pt>
                <c:pt idx="2">
                  <c:v>50.5</c:v>
                </c:pt>
                <c:pt idx="3">
                  <c:v>47.77</c:v>
                </c:pt>
                <c:pt idx="4">
                  <c:v>48.3</c:v>
                </c:pt>
              </c:numCache>
            </c:numRef>
          </c:val>
          <c:extLst>
            <c:ext xmlns:c16="http://schemas.microsoft.com/office/drawing/2014/chart" uri="{C3380CC4-5D6E-409C-BE32-E72D297353CC}">
              <c16:uniqueId val="{00000000-7725-4DA7-9044-DA4A994CD0C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7725-4DA7-9044-DA4A994CD0C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331.16</c:v>
                </c:pt>
                <c:pt idx="1">
                  <c:v>335.03</c:v>
                </c:pt>
                <c:pt idx="2">
                  <c:v>359.97</c:v>
                </c:pt>
                <c:pt idx="3">
                  <c:v>381.33</c:v>
                </c:pt>
                <c:pt idx="4">
                  <c:v>377.14</c:v>
                </c:pt>
              </c:numCache>
            </c:numRef>
          </c:val>
          <c:extLst>
            <c:ext xmlns:c16="http://schemas.microsoft.com/office/drawing/2014/chart" uri="{C3380CC4-5D6E-409C-BE32-E72D297353CC}">
              <c16:uniqueId val="{00000000-0C7A-450B-827C-68D34D2D2FA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0C7A-450B-827C-68D34D2D2FA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【100.06】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【84.61】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【106.63】</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【386.06】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【84.89】</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【54.37】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【329.31】</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【51.14】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【26.38】</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42" zoomScale="90" zoomScaleNormal="90" workbookViewId="0">
      <selection activeCell="BL16" sqref="BL16:BZ4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宮城県　大崎市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3</v>
      </c>
      <c r="C7" s="56"/>
      <c r="D7" s="56"/>
      <c r="E7" s="56"/>
      <c r="F7" s="56"/>
      <c r="G7" s="56"/>
      <c r="H7" s="56"/>
      <c r="I7" s="56" t="s">
        <v>12</v>
      </c>
      <c r="J7" s="56"/>
      <c r="K7" s="56"/>
      <c r="L7" s="56"/>
      <c r="M7" s="56"/>
      <c r="N7" s="56"/>
      <c r="O7" s="56"/>
      <c r="P7" s="56" t="s">
        <v>4</v>
      </c>
      <c r="Q7" s="56"/>
      <c r="R7" s="56"/>
      <c r="S7" s="56"/>
      <c r="T7" s="56"/>
      <c r="U7" s="56"/>
      <c r="V7" s="56"/>
      <c r="W7" s="56" t="s">
        <v>14</v>
      </c>
      <c r="X7" s="56"/>
      <c r="Y7" s="56"/>
      <c r="Z7" s="56"/>
      <c r="AA7" s="56"/>
      <c r="AB7" s="56"/>
      <c r="AC7" s="56"/>
      <c r="AD7" s="56" t="s">
        <v>7</v>
      </c>
      <c r="AE7" s="56"/>
      <c r="AF7" s="56"/>
      <c r="AG7" s="56"/>
      <c r="AH7" s="56"/>
      <c r="AI7" s="56"/>
      <c r="AJ7" s="56"/>
      <c r="AK7" s="3"/>
      <c r="AL7" s="56" t="s">
        <v>16</v>
      </c>
      <c r="AM7" s="56"/>
      <c r="AN7" s="56"/>
      <c r="AO7" s="56"/>
      <c r="AP7" s="56"/>
      <c r="AQ7" s="56"/>
      <c r="AR7" s="56"/>
      <c r="AS7" s="56"/>
      <c r="AT7" s="56" t="s">
        <v>8</v>
      </c>
      <c r="AU7" s="56"/>
      <c r="AV7" s="56"/>
      <c r="AW7" s="56"/>
      <c r="AX7" s="56"/>
      <c r="AY7" s="56"/>
      <c r="AZ7" s="56"/>
      <c r="BA7" s="56"/>
      <c r="BB7" s="56" t="s">
        <v>17</v>
      </c>
      <c r="BC7" s="56"/>
      <c r="BD7" s="56"/>
      <c r="BE7" s="56"/>
      <c r="BF7" s="56"/>
      <c r="BG7" s="56"/>
      <c r="BH7" s="56"/>
      <c r="BI7" s="56"/>
      <c r="BJ7" s="3"/>
      <c r="BK7" s="3"/>
      <c r="BL7" s="67" t="s">
        <v>18</v>
      </c>
      <c r="BM7" s="68"/>
      <c r="BN7" s="68"/>
      <c r="BO7" s="68"/>
      <c r="BP7" s="68"/>
      <c r="BQ7" s="68"/>
      <c r="BR7" s="68"/>
      <c r="BS7" s="68"/>
      <c r="BT7" s="68"/>
      <c r="BU7" s="68"/>
      <c r="BV7" s="68"/>
      <c r="BW7" s="68"/>
      <c r="BX7" s="68"/>
      <c r="BY7" s="69"/>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50">
        <f>データ!S6</f>
        <v>122035</v>
      </c>
      <c r="AM8" s="50"/>
      <c r="AN8" s="50"/>
      <c r="AO8" s="50"/>
      <c r="AP8" s="50"/>
      <c r="AQ8" s="50"/>
      <c r="AR8" s="50"/>
      <c r="AS8" s="50"/>
      <c r="AT8" s="51">
        <f>データ!T6</f>
        <v>796.81</v>
      </c>
      <c r="AU8" s="51"/>
      <c r="AV8" s="51"/>
      <c r="AW8" s="51"/>
      <c r="AX8" s="51"/>
      <c r="AY8" s="51"/>
      <c r="AZ8" s="51"/>
      <c r="BA8" s="51"/>
      <c r="BB8" s="51">
        <f>データ!U6</f>
        <v>153.15</v>
      </c>
      <c r="BC8" s="51"/>
      <c r="BD8" s="51"/>
      <c r="BE8" s="51"/>
      <c r="BF8" s="51"/>
      <c r="BG8" s="51"/>
      <c r="BH8" s="51"/>
      <c r="BI8" s="51"/>
      <c r="BJ8" s="3"/>
      <c r="BK8" s="3"/>
      <c r="BL8" s="61" t="s">
        <v>13</v>
      </c>
      <c r="BM8" s="62"/>
      <c r="BN8" s="63" t="s">
        <v>20</v>
      </c>
      <c r="BO8" s="63"/>
      <c r="BP8" s="63"/>
      <c r="BQ8" s="63"/>
      <c r="BR8" s="63"/>
      <c r="BS8" s="63"/>
      <c r="BT8" s="63"/>
      <c r="BU8" s="63"/>
      <c r="BV8" s="63"/>
      <c r="BW8" s="63"/>
      <c r="BX8" s="63"/>
      <c r="BY8" s="64"/>
    </row>
    <row r="9" spans="1:78" ht="18.75" customHeight="1" x14ac:dyDescent="0.15">
      <c r="A9" s="2"/>
      <c r="B9" s="56" t="s">
        <v>21</v>
      </c>
      <c r="C9" s="56"/>
      <c r="D9" s="56"/>
      <c r="E9" s="56"/>
      <c r="F9" s="56"/>
      <c r="G9" s="56"/>
      <c r="H9" s="56"/>
      <c r="I9" s="56" t="s">
        <v>23</v>
      </c>
      <c r="J9" s="56"/>
      <c r="K9" s="56"/>
      <c r="L9" s="56"/>
      <c r="M9" s="56"/>
      <c r="N9" s="56"/>
      <c r="O9" s="56"/>
      <c r="P9" s="56" t="s">
        <v>24</v>
      </c>
      <c r="Q9" s="56"/>
      <c r="R9" s="56"/>
      <c r="S9" s="56"/>
      <c r="T9" s="56"/>
      <c r="U9" s="56"/>
      <c r="V9" s="56"/>
      <c r="W9" s="56" t="s">
        <v>27</v>
      </c>
      <c r="X9" s="56"/>
      <c r="Y9" s="56"/>
      <c r="Z9" s="56"/>
      <c r="AA9" s="56"/>
      <c r="AB9" s="56"/>
      <c r="AC9" s="56"/>
      <c r="AD9" s="56" t="s">
        <v>22</v>
      </c>
      <c r="AE9" s="56"/>
      <c r="AF9" s="56"/>
      <c r="AG9" s="56"/>
      <c r="AH9" s="56"/>
      <c r="AI9" s="56"/>
      <c r="AJ9" s="56"/>
      <c r="AK9" s="3"/>
      <c r="AL9" s="56" t="s">
        <v>29</v>
      </c>
      <c r="AM9" s="56"/>
      <c r="AN9" s="56"/>
      <c r="AO9" s="56"/>
      <c r="AP9" s="56"/>
      <c r="AQ9" s="56"/>
      <c r="AR9" s="56"/>
      <c r="AS9" s="56"/>
      <c r="AT9" s="56" t="s">
        <v>30</v>
      </c>
      <c r="AU9" s="56"/>
      <c r="AV9" s="56"/>
      <c r="AW9" s="56"/>
      <c r="AX9" s="56"/>
      <c r="AY9" s="56"/>
      <c r="AZ9" s="56"/>
      <c r="BA9" s="56"/>
      <c r="BB9" s="56" t="s">
        <v>31</v>
      </c>
      <c r="BC9" s="56"/>
      <c r="BD9" s="56"/>
      <c r="BE9" s="56"/>
      <c r="BF9" s="56"/>
      <c r="BG9" s="56"/>
      <c r="BH9" s="56"/>
      <c r="BI9" s="56"/>
      <c r="BJ9" s="3"/>
      <c r="BK9" s="3"/>
      <c r="BL9" s="57" t="s">
        <v>34</v>
      </c>
      <c r="BM9" s="58"/>
      <c r="BN9" s="59" t="s">
        <v>35</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31.39</v>
      </c>
      <c r="J10" s="51"/>
      <c r="K10" s="51"/>
      <c r="L10" s="51"/>
      <c r="M10" s="51"/>
      <c r="N10" s="51"/>
      <c r="O10" s="51"/>
      <c r="P10" s="51">
        <f>データ!P6</f>
        <v>12.17</v>
      </c>
      <c r="Q10" s="51"/>
      <c r="R10" s="51"/>
      <c r="S10" s="51"/>
      <c r="T10" s="51"/>
      <c r="U10" s="51"/>
      <c r="V10" s="51"/>
      <c r="W10" s="51">
        <f>データ!Q6</f>
        <v>100</v>
      </c>
      <c r="X10" s="51"/>
      <c r="Y10" s="51"/>
      <c r="Z10" s="51"/>
      <c r="AA10" s="51"/>
      <c r="AB10" s="51"/>
      <c r="AC10" s="51"/>
      <c r="AD10" s="50">
        <f>データ!R6</f>
        <v>3740</v>
      </c>
      <c r="AE10" s="50"/>
      <c r="AF10" s="50"/>
      <c r="AG10" s="50"/>
      <c r="AH10" s="50"/>
      <c r="AI10" s="50"/>
      <c r="AJ10" s="50"/>
      <c r="AK10" s="2"/>
      <c r="AL10" s="50">
        <f>データ!V6</f>
        <v>14754</v>
      </c>
      <c r="AM10" s="50"/>
      <c r="AN10" s="50"/>
      <c r="AO10" s="50"/>
      <c r="AP10" s="50"/>
      <c r="AQ10" s="50"/>
      <c r="AR10" s="50"/>
      <c r="AS10" s="50"/>
      <c r="AT10" s="51">
        <f>データ!W6</f>
        <v>3.11</v>
      </c>
      <c r="AU10" s="51"/>
      <c r="AV10" s="51"/>
      <c r="AW10" s="51"/>
      <c r="AX10" s="51"/>
      <c r="AY10" s="51"/>
      <c r="AZ10" s="51"/>
      <c r="BA10" s="51"/>
      <c r="BB10" s="51">
        <f>データ!X6</f>
        <v>4744.05</v>
      </c>
      <c r="BC10" s="51"/>
      <c r="BD10" s="51"/>
      <c r="BE10" s="51"/>
      <c r="BF10" s="51"/>
      <c r="BG10" s="51"/>
      <c r="BH10" s="51"/>
      <c r="BI10" s="51"/>
      <c r="BJ10" s="2"/>
      <c r="BK10" s="2"/>
      <c r="BL10" s="52" t="s">
        <v>37</v>
      </c>
      <c r="BM10" s="53"/>
      <c r="BN10" s="54" t="s">
        <v>38</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40</v>
      </c>
      <c r="BM11" s="30"/>
      <c r="BN11" s="30"/>
      <c r="BO11" s="30"/>
      <c r="BP11" s="30"/>
      <c r="BQ11" s="30"/>
      <c r="BR11" s="30"/>
      <c r="BS11" s="30"/>
      <c r="BT11" s="30"/>
      <c r="BU11" s="30"/>
      <c r="BV11" s="30"/>
      <c r="BW11" s="30"/>
      <c r="BX11" s="30"/>
      <c r="BY11" s="30"/>
      <c r="BZ11" s="3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15">
      <c r="A14" s="2"/>
      <c r="B14" s="32" t="s">
        <v>26</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41</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79" t="s">
        <v>113</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42</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44" t="s">
        <v>111</v>
      </c>
      <c r="BM47" s="45"/>
      <c r="BN47" s="45"/>
      <c r="BO47" s="45"/>
      <c r="BP47" s="45"/>
      <c r="BQ47" s="45"/>
      <c r="BR47" s="45"/>
      <c r="BS47" s="45"/>
      <c r="BT47" s="45"/>
      <c r="BU47" s="45"/>
      <c r="BV47" s="45"/>
      <c r="BW47" s="45"/>
      <c r="BX47" s="45"/>
      <c r="BY47" s="45"/>
      <c r="BZ47" s="4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44"/>
      <c r="BM48" s="45"/>
      <c r="BN48" s="45"/>
      <c r="BO48" s="45"/>
      <c r="BP48" s="45"/>
      <c r="BQ48" s="45"/>
      <c r="BR48" s="45"/>
      <c r="BS48" s="45"/>
      <c r="BT48" s="45"/>
      <c r="BU48" s="45"/>
      <c r="BV48" s="45"/>
      <c r="BW48" s="45"/>
      <c r="BX48" s="45"/>
      <c r="BY48" s="45"/>
      <c r="BZ48" s="4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44"/>
      <c r="BM49" s="45"/>
      <c r="BN49" s="45"/>
      <c r="BO49" s="45"/>
      <c r="BP49" s="45"/>
      <c r="BQ49" s="45"/>
      <c r="BR49" s="45"/>
      <c r="BS49" s="45"/>
      <c r="BT49" s="45"/>
      <c r="BU49" s="45"/>
      <c r="BV49" s="45"/>
      <c r="BW49" s="45"/>
      <c r="BX49" s="45"/>
      <c r="BY49" s="45"/>
      <c r="BZ49" s="4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44"/>
      <c r="BM50" s="45"/>
      <c r="BN50" s="45"/>
      <c r="BO50" s="45"/>
      <c r="BP50" s="45"/>
      <c r="BQ50" s="45"/>
      <c r="BR50" s="45"/>
      <c r="BS50" s="45"/>
      <c r="BT50" s="45"/>
      <c r="BU50" s="45"/>
      <c r="BV50" s="45"/>
      <c r="BW50" s="45"/>
      <c r="BX50" s="45"/>
      <c r="BY50" s="45"/>
      <c r="BZ50" s="4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44"/>
      <c r="BM51" s="45"/>
      <c r="BN51" s="45"/>
      <c r="BO51" s="45"/>
      <c r="BP51" s="45"/>
      <c r="BQ51" s="45"/>
      <c r="BR51" s="45"/>
      <c r="BS51" s="45"/>
      <c r="BT51" s="45"/>
      <c r="BU51" s="45"/>
      <c r="BV51" s="45"/>
      <c r="BW51" s="45"/>
      <c r="BX51" s="45"/>
      <c r="BY51" s="45"/>
      <c r="BZ51" s="4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44"/>
      <c r="BM52" s="45"/>
      <c r="BN52" s="45"/>
      <c r="BO52" s="45"/>
      <c r="BP52" s="45"/>
      <c r="BQ52" s="45"/>
      <c r="BR52" s="45"/>
      <c r="BS52" s="45"/>
      <c r="BT52" s="45"/>
      <c r="BU52" s="45"/>
      <c r="BV52" s="45"/>
      <c r="BW52" s="45"/>
      <c r="BX52" s="45"/>
      <c r="BY52" s="45"/>
      <c r="BZ52" s="4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44"/>
      <c r="BM53" s="45"/>
      <c r="BN53" s="45"/>
      <c r="BO53" s="45"/>
      <c r="BP53" s="45"/>
      <c r="BQ53" s="45"/>
      <c r="BR53" s="45"/>
      <c r="BS53" s="45"/>
      <c r="BT53" s="45"/>
      <c r="BU53" s="45"/>
      <c r="BV53" s="45"/>
      <c r="BW53" s="45"/>
      <c r="BX53" s="45"/>
      <c r="BY53" s="45"/>
      <c r="BZ53" s="4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44"/>
      <c r="BM54" s="45"/>
      <c r="BN54" s="45"/>
      <c r="BO54" s="45"/>
      <c r="BP54" s="45"/>
      <c r="BQ54" s="45"/>
      <c r="BR54" s="45"/>
      <c r="BS54" s="45"/>
      <c r="BT54" s="45"/>
      <c r="BU54" s="45"/>
      <c r="BV54" s="45"/>
      <c r="BW54" s="45"/>
      <c r="BX54" s="45"/>
      <c r="BY54" s="45"/>
      <c r="BZ54" s="4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44"/>
      <c r="BM55" s="45"/>
      <c r="BN55" s="45"/>
      <c r="BO55" s="45"/>
      <c r="BP55" s="45"/>
      <c r="BQ55" s="45"/>
      <c r="BR55" s="45"/>
      <c r="BS55" s="45"/>
      <c r="BT55" s="45"/>
      <c r="BU55" s="45"/>
      <c r="BV55" s="45"/>
      <c r="BW55" s="45"/>
      <c r="BX55" s="45"/>
      <c r="BY55" s="45"/>
      <c r="BZ55" s="46"/>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44"/>
      <c r="BM56" s="45"/>
      <c r="BN56" s="45"/>
      <c r="BO56" s="45"/>
      <c r="BP56" s="45"/>
      <c r="BQ56" s="45"/>
      <c r="BR56" s="45"/>
      <c r="BS56" s="45"/>
      <c r="BT56" s="45"/>
      <c r="BU56" s="45"/>
      <c r="BV56" s="45"/>
      <c r="BW56" s="45"/>
      <c r="BX56" s="45"/>
      <c r="BY56" s="45"/>
      <c r="BZ56" s="46"/>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44"/>
      <c r="BM57" s="45"/>
      <c r="BN57" s="45"/>
      <c r="BO57" s="45"/>
      <c r="BP57" s="45"/>
      <c r="BQ57" s="45"/>
      <c r="BR57" s="45"/>
      <c r="BS57" s="45"/>
      <c r="BT57" s="45"/>
      <c r="BU57" s="45"/>
      <c r="BV57" s="45"/>
      <c r="BW57" s="45"/>
      <c r="BX57" s="45"/>
      <c r="BY57" s="45"/>
      <c r="BZ57" s="46"/>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44"/>
      <c r="BM58" s="45"/>
      <c r="BN58" s="45"/>
      <c r="BO58" s="45"/>
      <c r="BP58" s="45"/>
      <c r="BQ58" s="45"/>
      <c r="BR58" s="45"/>
      <c r="BS58" s="45"/>
      <c r="BT58" s="45"/>
      <c r="BU58" s="45"/>
      <c r="BV58" s="45"/>
      <c r="BW58" s="45"/>
      <c r="BX58" s="45"/>
      <c r="BY58" s="45"/>
      <c r="BZ58" s="46"/>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44"/>
      <c r="BM59" s="45"/>
      <c r="BN59" s="45"/>
      <c r="BO59" s="45"/>
      <c r="BP59" s="45"/>
      <c r="BQ59" s="45"/>
      <c r="BR59" s="45"/>
      <c r="BS59" s="45"/>
      <c r="BT59" s="45"/>
      <c r="BU59" s="45"/>
      <c r="BV59" s="45"/>
      <c r="BW59" s="45"/>
      <c r="BX59" s="45"/>
      <c r="BY59" s="45"/>
      <c r="BZ59" s="46"/>
    </row>
    <row r="60" spans="1:78" ht="13.5" customHeight="1" x14ac:dyDescent="0.15">
      <c r="A60" s="2"/>
      <c r="B60" s="35" t="s">
        <v>9</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44"/>
      <c r="BM60" s="45"/>
      <c r="BN60" s="45"/>
      <c r="BO60" s="45"/>
      <c r="BP60" s="45"/>
      <c r="BQ60" s="45"/>
      <c r="BR60" s="45"/>
      <c r="BS60" s="45"/>
      <c r="BT60" s="45"/>
      <c r="BU60" s="45"/>
      <c r="BV60" s="45"/>
      <c r="BW60" s="45"/>
      <c r="BX60" s="45"/>
      <c r="BY60" s="45"/>
      <c r="BZ60" s="46"/>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44"/>
      <c r="BM61" s="45"/>
      <c r="BN61" s="45"/>
      <c r="BO61" s="45"/>
      <c r="BP61" s="45"/>
      <c r="BQ61" s="45"/>
      <c r="BR61" s="45"/>
      <c r="BS61" s="45"/>
      <c r="BT61" s="45"/>
      <c r="BU61" s="45"/>
      <c r="BV61" s="45"/>
      <c r="BW61" s="45"/>
      <c r="BX61" s="45"/>
      <c r="BY61" s="45"/>
      <c r="BZ61" s="4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44"/>
      <c r="BM62" s="45"/>
      <c r="BN62" s="45"/>
      <c r="BO62" s="45"/>
      <c r="BP62" s="45"/>
      <c r="BQ62" s="45"/>
      <c r="BR62" s="45"/>
      <c r="BS62" s="45"/>
      <c r="BT62" s="45"/>
      <c r="BU62" s="45"/>
      <c r="BV62" s="45"/>
      <c r="BW62" s="45"/>
      <c r="BX62" s="45"/>
      <c r="BY62" s="45"/>
      <c r="BZ62" s="4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47"/>
      <c r="BM63" s="48"/>
      <c r="BN63" s="48"/>
      <c r="BO63" s="48"/>
      <c r="BP63" s="48"/>
      <c r="BQ63" s="48"/>
      <c r="BR63" s="48"/>
      <c r="BS63" s="48"/>
      <c r="BT63" s="48"/>
      <c r="BU63" s="48"/>
      <c r="BV63" s="48"/>
      <c r="BW63" s="48"/>
      <c r="BX63" s="48"/>
      <c r="BY63" s="48"/>
      <c r="BZ63" s="4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10</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44" t="s">
        <v>112</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44"/>
      <c r="BM80" s="45"/>
      <c r="BN80" s="45"/>
      <c r="BO80" s="45"/>
      <c r="BP80" s="45"/>
      <c r="BQ80" s="45"/>
      <c r="BR80" s="45"/>
      <c r="BS80" s="45"/>
      <c r="BT80" s="45"/>
      <c r="BU80" s="45"/>
      <c r="BV80" s="45"/>
      <c r="BW80" s="45"/>
      <c r="BX80" s="45"/>
      <c r="BY80" s="45"/>
      <c r="BZ80" s="46"/>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44"/>
      <c r="BM81" s="45"/>
      <c r="BN81" s="45"/>
      <c r="BO81" s="45"/>
      <c r="BP81" s="45"/>
      <c r="BQ81" s="45"/>
      <c r="BR81" s="45"/>
      <c r="BS81" s="45"/>
      <c r="BT81" s="45"/>
      <c r="BU81" s="45"/>
      <c r="BV81" s="45"/>
      <c r="BW81" s="45"/>
      <c r="BX81" s="45"/>
      <c r="BY81" s="45"/>
      <c r="BZ81" s="46"/>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47"/>
      <c r="BM82" s="48"/>
      <c r="BN82" s="48"/>
      <c r="BO82" s="48"/>
      <c r="BP82" s="48"/>
      <c r="BQ82" s="48"/>
      <c r="BR82" s="48"/>
      <c r="BS82" s="48"/>
      <c r="BT82" s="48"/>
      <c r="BU82" s="48"/>
      <c r="BV82" s="48"/>
      <c r="BW82" s="48"/>
      <c r="BX82" s="48"/>
      <c r="BY82" s="48"/>
      <c r="BZ82" s="49"/>
    </row>
    <row r="83" spans="1:78" x14ac:dyDescent="0.15">
      <c r="C83" s="28" t="s">
        <v>44</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15">
      <c r="B84" s="6" t="s">
        <v>45</v>
      </c>
      <c r="C84" s="6"/>
      <c r="D84" s="6"/>
      <c r="E84" s="6" t="s">
        <v>46</v>
      </c>
      <c r="F84" s="6" t="s">
        <v>48</v>
      </c>
      <c r="G84" s="6" t="s">
        <v>49</v>
      </c>
      <c r="H84" s="6" t="s">
        <v>43</v>
      </c>
      <c r="I84" s="6" t="s">
        <v>11</v>
      </c>
      <c r="J84" s="6" t="s">
        <v>50</v>
      </c>
      <c r="K84" s="6" t="s">
        <v>51</v>
      </c>
      <c r="L84" s="6" t="s">
        <v>32</v>
      </c>
      <c r="M84" s="6" t="s">
        <v>36</v>
      </c>
      <c r="N84" s="6" t="s">
        <v>52</v>
      </c>
      <c r="O84" s="6" t="s">
        <v>54</v>
      </c>
    </row>
    <row r="85" spans="1:78" hidden="1" x14ac:dyDescent="0.15">
      <c r="B85" s="6"/>
      <c r="C85" s="6"/>
      <c r="D85" s="6"/>
      <c r="E85" s="6" t="str">
        <f>データ!AI6</f>
        <v>【100.06】</v>
      </c>
      <c r="F85" s="6" t="str">
        <f>データ!AT6</f>
        <v>【84.61】</v>
      </c>
      <c r="G85" s="6" t="str">
        <f>データ!BE6</f>
        <v>【106.63】</v>
      </c>
      <c r="H85" s="6" t="str">
        <f>データ!BP6</f>
        <v>【386.06】</v>
      </c>
      <c r="I85" s="6" t="str">
        <f>データ!CA6</f>
        <v>【51.14】</v>
      </c>
      <c r="J85" s="6" t="str">
        <f>データ!CL6</f>
        <v>【329.31】</v>
      </c>
      <c r="K85" s="6" t="str">
        <f>データ!CW6</f>
        <v>【54.37】</v>
      </c>
      <c r="L85" s="6" t="str">
        <f>データ!DH6</f>
        <v>【84.89】</v>
      </c>
      <c r="M85" s="6" t="str">
        <f>データ!DS6</f>
        <v>【26.38】</v>
      </c>
      <c r="N85" s="6" t="str">
        <f>データ!ED6</f>
        <v>【-】</v>
      </c>
      <c r="O85" s="6" t="str">
        <f>データ!EO6</f>
        <v>【-】</v>
      </c>
    </row>
  </sheetData>
  <sheetProtection algorithmName="SHA-512" hashValue="dhKztMmw2PmpKP+oBqpBCF/lM6Mt1VM9KZIIrleohnFZac32k5y6+mzIDQDZeSIq3bQVywqS72JK7HRBZ6A1ig==" saltValue="uXKoxR/HjsgDr/wndSdqx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19</v>
      </c>
      <c r="B3" s="16" t="s">
        <v>33</v>
      </c>
      <c r="C3" s="16" t="s">
        <v>59</v>
      </c>
      <c r="D3" s="16" t="s">
        <v>39</v>
      </c>
      <c r="E3" s="16" t="s">
        <v>6</v>
      </c>
      <c r="F3" s="16" t="s">
        <v>5</v>
      </c>
      <c r="G3" s="16" t="s">
        <v>25</v>
      </c>
      <c r="H3" s="71" t="s">
        <v>60</v>
      </c>
      <c r="I3" s="72"/>
      <c r="J3" s="72"/>
      <c r="K3" s="72"/>
      <c r="L3" s="72"/>
      <c r="M3" s="72"/>
      <c r="N3" s="72"/>
      <c r="O3" s="72"/>
      <c r="P3" s="72"/>
      <c r="Q3" s="72"/>
      <c r="R3" s="72"/>
      <c r="S3" s="72"/>
      <c r="T3" s="72"/>
      <c r="U3" s="72"/>
      <c r="V3" s="72"/>
      <c r="W3" s="72"/>
      <c r="X3" s="73"/>
      <c r="Y3" s="77"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9</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61</v>
      </c>
      <c r="B4" s="17"/>
      <c r="C4" s="17"/>
      <c r="D4" s="17"/>
      <c r="E4" s="17"/>
      <c r="F4" s="17"/>
      <c r="G4" s="17"/>
      <c r="H4" s="74"/>
      <c r="I4" s="75"/>
      <c r="J4" s="75"/>
      <c r="K4" s="75"/>
      <c r="L4" s="75"/>
      <c r="M4" s="75"/>
      <c r="N4" s="75"/>
      <c r="O4" s="75"/>
      <c r="P4" s="75"/>
      <c r="Q4" s="75"/>
      <c r="R4" s="75"/>
      <c r="S4" s="75"/>
      <c r="T4" s="75"/>
      <c r="U4" s="75"/>
      <c r="V4" s="75"/>
      <c r="W4" s="75"/>
      <c r="X4" s="76"/>
      <c r="Y4" s="78" t="s">
        <v>53</v>
      </c>
      <c r="Z4" s="78"/>
      <c r="AA4" s="78"/>
      <c r="AB4" s="78"/>
      <c r="AC4" s="78"/>
      <c r="AD4" s="78"/>
      <c r="AE4" s="78"/>
      <c r="AF4" s="78"/>
      <c r="AG4" s="78"/>
      <c r="AH4" s="78"/>
      <c r="AI4" s="78"/>
      <c r="AJ4" s="78" t="s">
        <v>47</v>
      </c>
      <c r="AK4" s="78"/>
      <c r="AL4" s="78"/>
      <c r="AM4" s="78"/>
      <c r="AN4" s="78"/>
      <c r="AO4" s="78"/>
      <c r="AP4" s="78"/>
      <c r="AQ4" s="78"/>
      <c r="AR4" s="78"/>
      <c r="AS4" s="78"/>
      <c r="AT4" s="78"/>
      <c r="AU4" s="78" t="s">
        <v>28</v>
      </c>
      <c r="AV4" s="78"/>
      <c r="AW4" s="78"/>
      <c r="AX4" s="78"/>
      <c r="AY4" s="78"/>
      <c r="AZ4" s="78"/>
      <c r="BA4" s="78"/>
      <c r="BB4" s="78"/>
      <c r="BC4" s="78"/>
      <c r="BD4" s="78"/>
      <c r="BE4" s="78"/>
      <c r="BF4" s="78" t="s">
        <v>62</v>
      </c>
      <c r="BG4" s="78"/>
      <c r="BH4" s="78"/>
      <c r="BI4" s="78"/>
      <c r="BJ4" s="78"/>
      <c r="BK4" s="78"/>
      <c r="BL4" s="78"/>
      <c r="BM4" s="78"/>
      <c r="BN4" s="78"/>
      <c r="BO4" s="78"/>
      <c r="BP4" s="78"/>
      <c r="BQ4" s="78" t="s">
        <v>15</v>
      </c>
      <c r="BR4" s="78"/>
      <c r="BS4" s="78"/>
      <c r="BT4" s="78"/>
      <c r="BU4" s="78"/>
      <c r="BV4" s="78"/>
      <c r="BW4" s="78"/>
      <c r="BX4" s="78"/>
      <c r="BY4" s="78"/>
      <c r="BZ4" s="78"/>
      <c r="CA4" s="78"/>
      <c r="CB4" s="78" t="s">
        <v>63</v>
      </c>
      <c r="CC4" s="78"/>
      <c r="CD4" s="78"/>
      <c r="CE4" s="78"/>
      <c r="CF4" s="78"/>
      <c r="CG4" s="78"/>
      <c r="CH4" s="78"/>
      <c r="CI4" s="78"/>
      <c r="CJ4" s="78"/>
      <c r="CK4" s="78"/>
      <c r="CL4" s="78"/>
      <c r="CM4" s="78" t="s">
        <v>0</v>
      </c>
      <c r="CN4" s="78"/>
      <c r="CO4" s="78"/>
      <c r="CP4" s="78"/>
      <c r="CQ4" s="78"/>
      <c r="CR4" s="78"/>
      <c r="CS4" s="78"/>
      <c r="CT4" s="78"/>
      <c r="CU4" s="78"/>
      <c r="CV4" s="78"/>
      <c r="CW4" s="78"/>
      <c r="CX4" s="78" t="s">
        <v>64</v>
      </c>
      <c r="CY4" s="78"/>
      <c r="CZ4" s="78"/>
      <c r="DA4" s="78"/>
      <c r="DB4" s="78"/>
      <c r="DC4" s="78"/>
      <c r="DD4" s="78"/>
      <c r="DE4" s="78"/>
      <c r="DF4" s="78"/>
      <c r="DG4" s="78"/>
      <c r="DH4" s="78"/>
      <c r="DI4" s="78" t="s">
        <v>65</v>
      </c>
      <c r="DJ4" s="78"/>
      <c r="DK4" s="78"/>
      <c r="DL4" s="78"/>
      <c r="DM4" s="78"/>
      <c r="DN4" s="78"/>
      <c r="DO4" s="78"/>
      <c r="DP4" s="78"/>
      <c r="DQ4" s="78"/>
      <c r="DR4" s="78"/>
      <c r="DS4" s="78"/>
      <c r="DT4" s="78" t="s">
        <v>66</v>
      </c>
      <c r="DU4" s="78"/>
      <c r="DV4" s="78"/>
      <c r="DW4" s="78"/>
      <c r="DX4" s="78"/>
      <c r="DY4" s="78"/>
      <c r="DZ4" s="78"/>
      <c r="EA4" s="78"/>
      <c r="EB4" s="78"/>
      <c r="EC4" s="78"/>
      <c r="ED4" s="78"/>
      <c r="EE4" s="78" t="s">
        <v>67</v>
      </c>
      <c r="EF4" s="78"/>
      <c r="EG4" s="78"/>
      <c r="EH4" s="78"/>
      <c r="EI4" s="78"/>
      <c r="EJ4" s="78"/>
      <c r="EK4" s="78"/>
      <c r="EL4" s="78"/>
      <c r="EM4" s="78"/>
      <c r="EN4" s="78"/>
      <c r="EO4" s="78"/>
    </row>
    <row r="5" spans="1:148" x14ac:dyDescent="0.15">
      <c r="A5" s="14" t="s">
        <v>68</v>
      </c>
      <c r="B5" s="18"/>
      <c r="C5" s="18"/>
      <c r="D5" s="18"/>
      <c r="E5" s="18"/>
      <c r="F5" s="18"/>
      <c r="G5" s="18"/>
      <c r="H5" s="22" t="s">
        <v>58</v>
      </c>
      <c r="I5" s="22" t="s">
        <v>69</v>
      </c>
      <c r="J5" s="22" t="s">
        <v>70</v>
      </c>
      <c r="K5" s="22" t="s">
        <v>71</v>
      </c>
      <c r="L5" s="22" t="s">
        <v>72</v>
      </c>
      <c r="M5" s="22" t="s">
        <v>7</v>
      </c>
      <c r="N5" s="22" t="s">
        <v>73</v>
      </c>
      <c r="O5" s="22" t="s">
        <v>74</v>
      </c>
      <c r="P5" s="22" t="s">
        <v>75</v>
      </c>
      <c r="Q5" s="22" t="s">
        <v>76</v>
      </c>
      <c r="R5" s="22" t="s">
        <v>77</v>
      </c>
      <c r="S5" s="22" t="s">
        <v>78</v>
      </c>
      <c r="T5" s="22" t="s">
        <v>79</v>
      </c>
      <c r="U5" s="22" t="s">
        <v>1</v>
      </c>
      <c r="V5" s="22" t="s">
        <v>80</v>
      </c>
      <c r="W5" s="22" t="s">
        <v>81</v>
      </c>
      <c r="X5" s="22" t="s">
        <v>82</v>
      </c>
      <c r="Y5" s="22" t="s">
        <v>83</v>
      </c>
      <c r="Z5" s="22" t="s">
        <v>84</v>
      </c>
      <c r="AA5" s="22" t="s">
        <v>85</v>
      </c>
      <c r="AB5" s="22" t="s">
        <v>86</v>
      </c>
      <c r="AC5" s="22" t="s">
        <v>87</v>
      </c>
      <c r="AD5" s="22" t="s">
        <v>88</v>
      </c>
      <c r="AE5" s="22" t="s">
        <v>90</v>
      </c>
      <c r="AF5" s="22" t="s">
        <v>91</v>
      </c>
      <c r="AG5" s="22" t="s">
        <v>92</v>
      </c>
      <c r="AH5" s="22" t="s">
        <v>93</v>
      </c>
      <c r="AI5" s="22" t="s">
        <v>45</v>
      </c>
      <c r="AJ5" s="22" t="s">
        <v>83</v>
      </c>
      <c r="AK5" s="22" t="s">
        <v>84</v>
      </c>
      <c r="AL5" s="22" t="s">
        <v>85</v>
      </c>
      <c r="AM5" s="22" t="s">
        <v>86</v>
      </c>
      <c r="AN5" s="22" t="s">
        <v>87</v>
      </c>
      <c r="AO5" s="22" t="s">
        <v>88</v>
      </c>
      <c r="AP5" s="22" t="s">
        <v>90</v>
      </c>
      <c r="AQ5" s="22" t="s">
        <v>91</v>
      </c>
      <c r="AR5" s="22" t="s">
        <v>92</v>
      </c>
      <c r="AS5" s="22" t="s">
        <v>93</v>
      </c>
      <c r="AT5" s="22" t="s">
        <v>89</v>
      </c>
      <c r="AU5" s="22" t="s">
        <v>83</v>
      </c>
      <c r="AV5" s="22" t="s">
        <v>84</v>
      </c>
      <c r="AW5" s="22" t="s">
        <v>85</v>
      </c>
      <c r="AX5" s="22" t="s">
        <v>86</v>
      </c>
      <c r="AY5" s="22" t="s">
        <v>87</v>
      </c>
      <c r="AZ5" s="22" t="s">
        <v>88</v>
      </c>
      <c r="BA5" s="22" t="s">
        <v>90</v>
      </c>
      <c r="BB5" s="22" t="s">
        <v>91</v>
      </c>
      <c r="BC5" s="22" t="s">
        <v>92</v>
      </c>
      <c r="BD5" s="22" t="s">
        <v>93</v>
      </c>
      <c r="BE5" s="22" t="s">
        <v>89</v>
      </c>
      <c r="BF5" s="22" t="s">
        <v>83</v>
      </c>
      <c r="BG5" s="22" t="s">
        <v>84</v>
      </c>
      <c r="BH5" s="22" t="s">
        <v>85</v>
      </c>
      <c r="BI5" s="22" t="s">
        <v>86</v>
      </c>
      <c r="BJ5" s="22" t="s">
        <v>87</v>
      </c>
      <c r="BK5" s="22" t="s">
        <v>88</v>
      </c>
      <c r="BL5" s="22" t="s">
        <v>90</v>
      </c>
      <c r="BM5" s="22" t="s">
        <v>91</v>
      </c>
      <c r="BN5" s="22" t="s">
        <v>92</v>
      </c>
      <c r="BO5" s="22" t="s">
        <v>93</v>
      </c>
      <c r="BP5" s="22" t="s">
        <v>89</v>
      </c>
      <c r="BQ5" s="22" t="s">
        <v>83</v>
      </c>
      <c r="BR5" s="22" t="s">
        <v>84</v>
      </c>
      <c r="BS5" s="22" t="s">
        <v>85</v>
      </c>
      <c r="BT5" s="22" t="s">
        <v>86</v>
      </c>
      <c r="BU5" s="22" t="s">
        <v>87</v>
      </c>
      <c r="BV5" s="22" t="s">
        <v>88</v>
      </c>
      <c r="BW5" s="22" t="s">
        <v>90</v>
      </c>
      <c r="BX5" s="22" t="s">
        <v>91</v>
      </c>
      <c r="BY5" s="22" t="s">
        <v>92</v>
      </c>
      <c r="BZ5" s="22" t="s">
        <v>93</v>
      </c>
      <c r="CA5" s="22" t="s">
        <v>89</v>
      </c>
      <c r="CB5" s="22" t="s">
        <v>83</v>
      </c>
      <c r="CC5" s="22" t="s">
        <v>84</v>
      </c>
      <c r="CD5" s="22" t="s">
        <v>85</v>
      </c>
      <c r="CE5" s="22" t="s">
        <v>86</v>
      </c>
      <c r="CF5" s="22" t="s">
        <v>87</v>
      </c>
      <c r="CG5" s="22" t="s">
        <v>88</v>
      </c>
      <c r="CH5" s="22" t="s">
        <v>90</v>
      </c>
      <c r="CI5" s="22" t="s">
        <v>91</v>
      </c>
      <c r="CJ5" s="22" t="s">
        <v>92</v>
      </c>
      <c r="CK5" s="22" t="s">
        <v>93</v>
      </c>
      <c r="CL5" s="22" t="s">
        <v>89</v>
      </c>
      <c r="CM5" s="22" t="s">
        <v>83</v>
      </c>
      <c r="CN5" s="22" t="s">
        <v>84</v>
      </c>
      <c r="CO5" s="22" t="s">
        <v>85</v>
      </c>
      <c r="CP5" s="22" t="s">
        <v>86</v>
      </c>
      <c r="CQ5" s="22" t="s">
        <v>87</v>
      </c>
      <c r="CR5" s="22" t="s">
        <v>88</v>
      </c>
      <c r="CS5" s="22" t="s">
        <v>90</v>
      </c>
      <c r="CT5" s="22" t="s">
        <v>91</v>
      </c>
      <c r="CU5" s="22" t="s">
        <v>92</v>
      </c>
      <c r="CV5" s="22" t="s">
        <v>93</v>
      </c>
      <c r="CW5" s="22" t="s">
        <v>89</v>
      </c>
      <c r="CX5" s="22" t="s">
        <v>83</v>
      </c>
      <c r="CY5" s="22" t="s">
        <v>84</v>
      </c>
      <c r="CZ5" s="22" t="s">
        <v>85</v>
      </c>
      <c r="DA5" s="22" t="s">
        <v>86</v>
      </c>
      <c r="DB5" s="22" t="s">
        <v>87</v>
      </c>
      <c r="DC5" s="22" t="s">
        <v>88</v>
      </c>
      <c r="DD5" s="22" t="s">
        <v>90</v>
      </c>
      <c r="DE5" s="22" t="s">
        <v>91</v>
      </c>
      <c r="DF5" s="22" t="s">
        <v>92</v>
      </c>
      <c r="DG5" s="22" t="s">
        <v>93</v>
      </c>
      <c r="DH5" s="22" t="s">
        <v>89</v>
      </c>
      <c r="DI5" s="22" t="s">
        <v>83</v>
      </c>
      <c r="DJ5" s="22" t="s">
        <v>84</v>
      </c>
      <c r="DK5" s="22" t="s">
        <v>85</v>
      </c>
      <c r="DL5" s="22" t="s">
        <v>86</v>
      </c>
      <c r="DM5" s="22" t="s">
        <v>87</v>
      </c>
      <c r="DN5" s="22" t="s">
        <v>88</v>
      </c>
      <c r="DO5" s="22" t="s">
        <v>90</v>
      </c>
      <c r="DP5" s="22" t="s">
        <v>91</v>
      </c>
      <c r="DQ5" s="22" t="s">
        <v>92</v>
      </c>
      <c r="DR5" s="22" t="s">
        <v>93</v>
      </c>
      <c r="DS5" s="22" t="s">
        <v>89</v>
      </c>
      <c r="DT5" s="22" t="s">
        <v>83</v>
      </c>
      <c r="DU5" s="22" t="s">
        <v>84</v>
      </c>
      <c r="DV5" s="22" t="s">
        <v>85</v>
      </c>
      <c r="DW5" s="22" t="s">
        <v>86</v>
      </c>
      <c r="DX5" s="22" t="s">
        <v>87</v>
      </c>
      <c r="DY5" s="22" t="s">
        <v>88</v>
      </c>
      <c r="DZ5" s="22" t="s">
        <v>90</v>
      </c>
      <c r="EA5" s="22" t="s">
        <v>91</v>
      </c>
      <c r="EB5" s="22" t="s">
        <v>92</v>
      </c>
      <c r="EC5" s="22" t="s">
        <v>93</v>
      </c>
      <c r="ED5" s="22" t="s">
        <v>89</v>
      </c>
      <c r="EE5" s="22" t="s">
        <v>83</v>
      </c>
      <c r="EF5" s="22" t="s">
        <v>84</v>
      </c>
      <c r="EG5" s="22" t="s">
        <v>85</v>
      </c>
      <c r="EH5" s="22" t="s">
        <v>86</v>
      </c>
      <c r="EI5" s="22" t="s">
        <v>87</v>
      </c>
      <c r="EJ5" s="22" t="s">
        <v>88</v>
      </c>
      <c r="EK5" s="22" t="s">
        <v>90</v>
      </c>
      <c r="EL5" s="22" t="s">
        <v>91</v>
      </c>
      <c r="EM5" s="22" t="s">
        <v>92</v>
      </c>
      <c r="EN5" s="22" t="s">
        <v>93</v>
      </c>
      <c r="EO5" s="22" t="s">
        <v>89</v>
      </c>
    </row>
    <row r="6" spans="1:148" s="13" customFormat="1" x14ac:dyDescent="0.15">
      <c r="A6" s="14" t="s">
        <v>94</v>
      </c>
      <c r="B6" s="19">
        <f t="shared" ref="B6:X6" si="1">B7</f>
        <v>2024</v>
      </c>
      <c r="C6" s="19">
        <f t="shared" si="1"/>
        <v>42153</v>
      </c>
      <c r="D6" s="19">
        <f t="shared" si="1"/>
        <v>46</v>
      </c>
      <c r="E6" s="19">
        <f t="shared" si="1"/>
        <v>18</v>
      </c>
      <c r="F6" s="19">
        <f t="shared" si="1"/>
        <v>0</v>
      </c>
      <c r="G6" s="19">
        <f t="shared" si="1"/>
        <v>0</v>
      </c>
      <c r="H6" s="19" t="str">
        <f t="shared" si="1"/>
        <v>宮城県　大崎市</v>
      </c>
      <c r="I6" s="19" t="str">
        <f t="shared" si="1"/>
        <v>法適用</v>
      </c>
      <c r="J6" s="19" t="str">
        <f t="shared" si="1"/>
        <v>下水道事業</v>
      </c>
      <c r="K6" s="19" t="str">
        <f t="shared" si="1"/>
        <v>特定地域生活排水処理</v>
      </c>
      <c r="L6" s="19" t="str">
        <f t="shared" si="1"/>
        <v>K2</v>
      </c>
      <c r="M6" s="19" t="str">
        <f t="shared" si="1"/>
        <v>非設置</v>
      </c>
      <c r="N6" s="23" t="str">
        <f t="shared" si="1"/>
        <v>-</v>
      </c>
      <c r="O6" s="23">
        <f t="shared" si="1"/>
        <v>31.39</v>
      </c>
      <c r="P6" s="23">
        <f t="shared" si="1"/>
        <v>12.17</v>
      </c>
      <c r="Q6" s="23">
        <f t="shared" si="1"/>
        <v>100</v>
      </c>
      <c r="R6" s="23">
        <f t="shared" si="1"/>
        <v>3740</v>
      </c>
      <c r="S6" s="23">
        <f t="shared" si="1"/>
        <v>122035</v>
      </c>
      <c r="T6" s="23">
        <f t="shared" si="1"/>
        <v>796.81</v>
      </c>
      <c r="U6" s="23">
        <f t="shared" si="1"/>
        <v>153.15</v>
      </c>
      <c r="V6" s="23">
        <f t="shared" si="1"/>
        <v>14754</v>
      </c>
      <c r="W6" s="23">
        <f t="shared" si="1"/>
        <v>3.11</v>
      </c>
      <c r="X6" s="23">
        <f t="shared" si="1"/>
        <v>4744.05</v>
      </c>
      <c r="Y6" s="27">
        <f t="shared" ref="Y6:AH6" si="2">IF(Y7="",NA(),Y7)</f>
        <v>118.46</v>
      </c>
      <c r="Z6" s="27">
        <f t="shared" si="2"/>
        <v>108.94</v>
      </c>
      <c r="AA6" s="27">
        <f t="shared" si="2"/>
        <v>103.78</v>
      </c>
      <c r="AB6" s="27">
        <f t="shared" si="2"/>
        <v>88.23</v>
      </c>
      <c r="AC6" s="27">
        <f t="shared" si="2"/>
        <v>91.11</v>
      </c>
      <c r="AD6" s="27">
        <f t="shared" si="2"/>
        <v>99.03</v>
      </c>
      <c r="AE6" s="27">
        <f t="shared" si="2"/>
        <v>100.41</v>
      </c>
      <c r="AF6" s="27">
        <f t="shared" si="2"/>
        <v>100.17</v>
      </c>
      <c r="AG6" s="27">
        <f t="shared" si="2"/>
        <v>96.95</v>
      </c>
      <c r="AH6" s="27">
        <f t="shared" si="2"/>
        <v>99.24</v>
      </c>
      <c r="AI6" s="23" t="str">
        <f>IF(AI7="","",IF(AI7="-","【-】","【"&amp;SUBSTITUTE(TEXT(AI7,"#,##0.00"),"-","△")&amp;"】"))</f>
        <v>【100.06】</v>
      </c>
      <c r="AJ6" s="23">
        <f t="shared" ref="AJ6:AS6" si="3">IF(AJ7="",NA(),AJ7)</f>
        <v>0</v>
      </c>
      <c r="AK6" s="23">
        <f t="shared" si="3"/>
        <v>0</v>
      </c>
      <c r="AL6" s="23">
        <f t="shared" si="3"/>
        <v>0</v>
      </c>
      <c r="AM6" s="27">
        <f t="shared" si="3"/>
        <v>16.37</v>
      </c>
      <c r="AN6" s="27">
        <f t="shared" si="3"/>
        <v>38.58</v>
      </c>
      <c r="AO6" s="27">
        <f t="shared" si="3"/>
        <v>74.239999999999995</v>
      </c>
      <c r="AP6" s="27">
        <f t="shared" si="3"/>
        <v>83.92</v>
      </c>
      <c r="AQ6" s="27">
        <f t="shared" si="3"/>
        <v>89.31</v>
      </c>
      <c r="AR6" s="27">
        <f t="shared" si="3"/>
        <v>91.33</v>
      </c>
      <c r="AS6" s="27">
        <f t="shared" si="3"/>
        <v>89.91</v>
      </c>
      <c r="AT6" s="23" t="str">
        <f>IF(AT7="","",IF(AT7="-","【-】","【"&amp;SUBSTITUTE(TEXT(AT7,"#,##0.00"),"-","△")&amp;"】"))</f>
        <v>【84.61】</v>
      </c>
      <c r="AU6" s="27">
        <f t="shared" ref="AU6:BD6" si="4">IF(AU7="",NA(),AU7)</f>
        <v>251.42</v>
      </c>
      <c r="AV6" s="27">
        <f t="shared" si="4"/>
        <v>260.39999999999998</v>
      </c>
      <c r="AW6" s="27">
        <f t="shared" si="4"/>
        <v>328.36</v>
      </c>
      <c r="AX6" s="27">
        <f t="shared" si="4"/>
        <v>303.55</v>
      </c>
      <c r="AY6" s="27">
        <f t="shared" si="4"/>
        <v>253.92</v>
      </c>
      <c r="AZ6" s="27">
        <f t="shared" si="4"/>
        <v>100.47</v>
      </c>
      <c r="BA6" s="27">
        <f t="shared" si="4"/>
        <v>122.71</v>
      </c>
      <c r="BB6" s="27">
        <f t="shared" si="4"/>
        <v>138.19999999999999</v>
      </c>
      <c r="BC6" s="27">
        <f t="shared" si="4"/>
        <v>126.97</v>
      </c>
      <c r="BD6" s="27">
        <f t="shared" si="4"/>
        <v>103.61</v>
      </c>
      <c r="BE6" s="23" t="str">
        <f>IF(BE7="","",IF(BE7="-","【-】","【"&amp;SUBSTITUTE(TEXT(BE7,"#,##0.00"),"-","△")&amp;"】"))</f>
        <v>【106.63】</v>
      </c>
      <c r="BF6" s="27">
        <f t="shared" ref="BF6:BO6" si="5">IF(BF7="",NA(),BF7)</f>
        <v>50.41</v>
      </c>
      <c r="BG6" s="27">
        <f t="shared" si="5"/>
        <v>0.57999999999999996</v>
      </c>
      <c r="BH6" s="27">
        <f t="shared" si="5"/>
        <v>0.59</v>
      </c>
      <c r="BI6" s="23">
        <f t="shared" si="5"/>
        <v>0</v>
      </c>
      <c r="BJ6" s="27">
        <f t="shared" si="5"/>
        <v>32.9</v>
      </c>
      <c r="BK6" s="27">
        <f t="shared" si="5"/>
        <v>294.27</v>
      </c>
      <c r="BL6" s="27">
        <f t="shared" si="5"/>
        <v>294.08999999999997</v>
      </c>
      <c r="BM6" s="27">
        <f t="shared" si="5"/>
        <v>294.08999999999997</v>
      </c>
      <c r="BN6" s="27">
        <f t="shared" si="5"/>
        <v>338.47</v>
      </c>
      <c r="BO6" s="27">
        <f t="shared" si="5"/>
        <v>368.83</v>
      </c>
      <c r="BP6" s="23" t="str">
        <f>IF(BP7="","",IF(BP7="-","【-】","【"&amp;SUBSTITUTE(TEXT(BP7,"#,##0.00"),"-","△")&amp;"】"))</f>
        <v>【386.06】</v>
      </c>
      <c r="BQ6" s="27">
        <f t="shared" ref="BQ6:BZ6" si="6">IF(BQ7="",NA(),BQ7)</f>
        <v>55.33</v>
      </c>
      <c r="BR6" s="27">
        <f t="shared" si="6"/>
        <v>54.65</v>
      </c>
      <c r="BS6" s="27">
        <f t="shared" si="6"/>
        <v>50.5</v>
      </c>
      <c r="BT6" s="27">
        <f t="shared" si="6"/>
        <v>47.77</v>
      </c>
      <c r="BU6" s="27">
        <f t="shared" si="6"/>
        <v>48.3</v>
      </c>
      <c r="BV6" s="27">
        <f t="shared" si="6"/>
        <v>60.59</v>
      </c>
      <c r="BW6" s="27">
        <f t="shared" si="6"/>
        <v>60</v>
      </c>
      <c r="BX6" s="27">
        <f t="shared" si="6"/>
        <v>59.01</v>
      </c>
      <c r="BY6" s="27">
        <f t="shared" si="6"/>
        <v>56.06</v>
      </c>
      <c r="BZ6" s="27">
        <f t="shared" si="6"/>
        <v>53.25</v>
      </c>
      <c r="CA6" s="23" t="str">
        <f>IF(CA7="","",IF(CA7="-","【-】","【"&amp;SUBSTITUTE(TEXT(CA7,"#,##0.00"),"-","△")&amp;"】"))</f>
        <v>【51.14】</v>
      </c>
      <c r="CB6" s="27">
        <f t="shared" ref="CB6:CK6" si="7">IF(CB7="",NA(),CB7)</f>
        <v>331.16</v>
      </c>
      <c r="CC6" s="27">
        <f t="shared" si="7"/>
        <v>335.03</v>
      </c>
      <c r="CD6" s="27">
        <f t="shared" si="7"/>
        <v>359.97</v>
      </c>
      <c r="CE6" s="27">
        <f t="shared" si="7"/>
        <v>381.33</v>
      </c>
      <c r="CF6" s="27">
        <f t="shared" si="7"/>
        <v>377.14</v>
      </c>
      <c r="CG6" s="27">
        <f t="shared" si="7"/>
        <v>280.23</v>
      </c>
      <c r="CH6" s="27">
        <f t="shared" si="7"/>
        <v>282.70999999999998</v>
      </c>
      <c r="CI6" s="27">
        <f t="shared" si="7"/>
        <v>291.82</v>
      </c>
      <c r="CJ6" s="27">
        <f t="shared" si="7"/>
        <v>304.36</v>
      </c>
      <c r="CK6" s="27">
        <f t="shared" si="7"/>
        <v>325.45</v>
      </c>
      <c r="CL6" s="23" t="str">
        <f>IF(CL7="","",IF(CL7="-","【-】","【"&amp;SUBSTITUTE(TEXT(CL7,"#,##0.00"),"-","△")&amp;"】"))</f>
        <v>【329.31】</v>
      </c>
      <c r="CM6" s="27">
        <f t="shared" ref="CM6:CV6" si="8">IF(CM7="",NA(),CM7)</f>
        <v>51.96</v>
      </c>
      <c r="CN6" s="27">
        <f t="shared" si="8"/>
        <v>51.5</v>
      </c>
      <c r="CO6" s="27">
        <f t="shared" si="8"/>
        <v>49.65</v>
      </c>
      <c r="CP6" s="27">
        <f t="shared" si="8"/>
        <v>51.06</v>
      </c>
      <c r="CQ6" s="27">
        <f t="shared" si="8"/>
        <v>51.33</v>
      </c>
      <c r="CR6" s="27">
        <f t="shared" si="8"/>
        <v>58.19</v>
      </c>
      <c r="CS6" s="27">
        <f t="shared" si="8"/>
        <v>56.52</v>
      </c>
      <c r="CT6" s="27">
        <f t="shared" si="8"/>
        <v>88.45</v>
      </c>
      <c r="CU6" s="27">
        <f t="shared" si="8"/>
        <v>54.08</v>
      </c>
      <c r="CV6" s="27">
        <f t="shared" si="8"/>
        <v>52.59</v>
      </c>
      <c r="CW6" s="23" t="str">
        <f>IF(CW7="","",IF(CW7="-","【-】","【"&amp;SUBSTITUTE(TEXT(CW7,"#,##0.00"),"-","△")&amp;"】"))</f>
        <v>【54.37】</v>
      </c>
      <c r="CX6" s="27">
        <f t="shared" ref="CX6:DG6" si="9">IF(CX7="",NA(),CX7)</f>
        <v>100</v>
      </c>
      <c r="CY6" s="27">
        <f t="shared" si="9"/>
        <v>100</v>
      </c>
      <c r="CZ6" s="27">
        <f t="shared" si="9"/>
        <v>100</v>
      </c>
      <c r="DA6" s="27">
        <f t="shared" si="9"/>
        <v>100</v>
      </c>
      <c r="DB6" s="27">
        <f t="shared" si="9"/>
        <v>100</v>
      </c>
      <c r="DC6" s="27">
        <f t="shared" si="9"/>
        <v>87.8</v>
      </c>
      <c r="DD6" s="27">
        <f t="shared" si="9"/>
        <v>88.43</v>
      </c>
      <c r="DE6" s="27">
        <f t="shared" si="9"/>
        <v>90.34</v>
      </c>
      <c r="DF6" s="27">
        <f t="shared" si="9"/>
        <v>90.57</v>
      </c>
      <c r="DG6" s="27">
        <f t="shared" si="9"/>
        <v>87.02</v>
      </c>
      <c r="DH6" s="23" t="str">
        <f>IF(DH7="","",IF(DH7="-","【-】","【"&amp;SUBSTITUTE(TEXT(DH7,"#,##0.00"),"-","△")&amp;"】"))</f>
        <v>【84.89】</v>
      </c>
      <c r="DI6" s="27">
        <f t="shared" ref="DI6:DR6" si="10">IF(DI7="",NA(),DI7)</f>
        <v>3.84</v>
      </c>
      <c r="DJ6" s="27">
        <f t="shared" si="10"/>
        <v>7.35</v>
      </c>
      <c r="DK6" s="27">
        <f t="shared" si="10"/>
        <v>10.64</v>
      </c>
      <c r="DL6" s="27">
        <f t="shared" si="10"/>
        <v>13.91</v>
      </c>
      <c r="DM6" s="27">
        <f t="shared" si="10"/>
        <v>17.11</v>
      </c>
      <c r="DN6" s="27">
        <f t="shared" si="10"/>
        <v>15.74</v>
      </c>
      <c r="DO6" s="27">
        <f t="shared" si="10"/>
        <v>21.02</v>
      </c>
      <c r="DP6" s="27">
        <f t="shared" si="10"/>
        <v>24.31</v>
      </c>
      <c r="DQ6" s="27">
        <f t="shared" si="10"/>
        <v>26.92</v>
      </c>
      <c r="DR6" s="27">
        <f t="shared" si="10"/>
        <v>27.57</v>
      </c>
      <c r="DS6" s="23" t="str">
        <f>IF(DS7="","",IF(DS7="-","【-】","【"&amp;SUBSTITUTE(TEXT(DS7,"#,##0.00"),"-","△")&amp;"】"))</f>
        <v>【26.38】</v>
      </c>
      <c r="DT6" s="27" t="str">
        <f t="shared" ref="DT6:EC6" si="11">IF(DT7="",NA(),DT7)</f>
        <v>-</v>
      </c>
      <c r="DU6" s="27" t="str">
        <f t="shared" si="11"/>
        <v>-</v>
      </c>
      <c r="DV6" s="27" t="str">
        <f t="shared" si="11"/>
        <v>-</v>
      </c>
      <c r="DW6" s="27" t="str">
        <f t="shared" si="11"/>
        <v>-</v>
      </c>
      <c r="DX6" s="27" t="str">
        <f t="shared" si="11"/>
        <v>-</v>
      </c>
      <c r="DY6" s="27" t="str">
        <f t="shared" si="11"/>
        <v>-</v>
      </c>
      <c r="DZ6" s="27" t="str">
        <f t="shared" si="11"/>
        <v>-</v>
      </c>
      <c r="EA6" s="27" t="str">
        <f t="shared" si="11"/>
        <v>-</v>
      </c>
      <c r="EB6" s="27" t="str">
        <f t="shared" si="11"/>
        <v>-</v>
      </c>
      <c r="EC6" s="27" t="str">
        <f t="shared" si="11"/>
        <v>-</v>
      </c>
      <c r="ED6" s="23" t="str">
        <f>IF(ED7="","",IF(ED7="-","【-】","【"&amp;SUBSTITUTE(TEXT(ED7,"#,##0.00"),"-","△")&amp;"】"))</f>
        <v>【-】</v>
      </c>
      <c r="EE6" s="27" t="str">
        <f t="shared" ref="EE6:EN6" si="12">IF(EE7="",NA(),EE7)</f>
        <v>-</v>
      </c>
      <c r="EF6" s="27" t="str">
        <f t="shared" si="12"/>
        <v>-</v>
      </c>
      <c r="EG6" s="27" t="str">
        <f t="shared" si="12"/>
        <v>-</v>
      </c>
      <c r="EH6" s="27" t="str">
        <f t="shared" si="12"/>
        <v>-</v>
      </c>
      <c r="EI6" s="27" t="str">
        <f t="shared" si="12"/>
        <v>-</v>
      </c>
      <c r="EJ6" s="27" t="str">
        <f t="shared" si="12"/>
        <v>-</v>
      </c>
      <c r="EK6" s="27" t="str">
        <f t="shared" si="12"/>
        <v>-</v>
      </c>
      <c r="EL6" s="27" t="str">
        <f t="shared" si="12"/>
        <v>-</v>
      </c>
      <c r="EM6" s="27" t="str">
        <f t="shared" si="12"/>
        <v>-</v>
      </c>
      <c r="EN6" s="27" t="str">
        <f t="shared" si="12"/>
        <v>-</v>
      </c>
      <c r="EO6" s="23" t="str">
        <f>IF(EO7="","",IF(EO7="-","【-】","【"&amp;SUBSTITUTE(TEXT(EO7,"#,##0.00"),"-","△")&amp;"】"))</f>
        <v>【-】</v>
      </c>
    </row>
    <row r="7" spans="1:148" s="13" customFormat="1" x14ac:dyDescent="0.15">
      <c r="A7" s="14"/>
      <c r="B7" s="20">
        <v>2024</v>
      </c>
      <c r="C7" s="20">
        <v>42153</v>
      </c>
      <c r="D7" s="20">
        <v>46</v>
      </c>
      <c r="E7" s="20">
        <v>18</v>
      </c>
      <c r="F7" s="20">
        <v>0</v>
      </c>
      <c r="G7" s="20">
        <v>0</v>
      </c>
      <c r="H7" s="20" t="s">
        <v>95</v>
      </c>
      <c r="I7" s="20" t="s">
        <v>96</v>
      </c>
      <c r="J7" s="20" t="s">
        <v>97</v>
      </c>
      <c r="K7" s="20" t="s">
        <v>98</v>
      </c>
      <c r="L7" s="20" t="s">
        <v>99</v>
      </c>
      <c r="M7" s="20" t="s">
        <v>100</v>
      </c>
      <c r="N7" s="24" t="s">
        <v>101</v>
      </c>
      <c r="O7" s="24">
        <v>31.39</v>
      </c>
      <c r="P7" s="24">
        <v>12.17</v>
      </c>
      <c r="Q7" s="24">
        <v>100</v>
      </c>
      <c r="R7" s="24">
        <v>3740</v>
      </c>
      <c r="S7" s="24">
        <v>122035</v>
      </c>
      <c r="T7" s="24">
        <v>796.81</v>
      </c>
      <c r="U7" s="24">
        <v>153.15</v>
      </c>
      <c r="V7" s="24">
        <v>14754</v>
      </c>
      <c r="W7" s="24">
        <v>3.11</v>
      </c>
      <c r="X7" s="24">
        <v>4744.05</v>
      </c>
      <c r="Y7" s="24">
        <v>118.46</v>
      </c>
      <c r="Z7" s="24">
        <v>108.94</v>
      </c>
      <c r="AA7" s="24">
        <v>103.78</v>
      </c>
      <c r="AB7" s="24">
        <v>88.23</v>
      </c>
      <c r="AC7" s="24">
        <v>91.11</v>
      </c>
      <c r="AD7" s="24">
        <v>99.03</v>
      </c>
      <c r="AE7" s="24">
        <v>100.41</v>
      </c>
      <c r="AF7" s="24">
        <v>100.17</v>
      </c>
      <c r="AG7" s="24">
        <v>96.95</v>
      </c>
      <c r="AH7" s="24">
        <v>99.24</v>
      </c>
      <c r="AI7" s="24">
        <v>100.06</v>
      </c>
      <c r="AJ7" s="24">
        <v>0</v>
      </c>
      <c r="AK7" s="24">
        <v>0</v>
      </c>
      <c r="AL7" s="24">
        <v>0</v>
      </c>
      <c r="AM7" s="24">
        <v>16.37</v>
      </c>
      <c r="AN7" s="24">
        <v>38.58</v>
      </c>
      <c r="AO7" s="24">
        <v>74.239999999999995</v>
      </c>
      <c r="AP7" s="24">
        <v>83.92</v>
      </c>
      <c r="AQ7" s="24">
        <v>89.31</v>
      </c>
      <c r="AR7" s="24">
        <v>91.33</v>
      </c>
      <c r="AS7" s="24">
        <v>89.91</v>
      </c>
      <c r="AT7" s="24">
        <v>84.61</v>
      </c>
      <c r="AU7" s="24">
        <v>251.42</v>
      </c>
      <c r="AV7" s="24">
        <v>260.39999999999998</v>
      </c>
      <c r="AW7" s="24">
        <v>328.36</v>
      </c>
      <c r="AX7" s="24">
        <v>303.55</v>
      </c>
      <c r="AY7" s="24">
        <v>253.92</v>
      </c>
      <c r="AZ7" s="24">
        <v>100.47</v>
      </c>
      <c r="BA7" s="24">
        <v>122.71</v>
      </c>
      <c r="BB7" s="24">
        <v>138.19999999999999</v>
      </c>
      <c r="BC7" s="24">
        <v>126.97</v>
      </c>
      <c r="BD7" s="24">
        <v>103.61</v>
      </c>
      <c r="BE7" s="24">
        <v>106.63</v>
      </c>
      <c r="BF7" s="24">
        <v>50.41</v>
      </c>
      <c r="BG7" s="24">
        <v>0.57999999999999996</v>
      </c>
      <c r="BH7" s="24">
        <v>0.59</v>
      </c>
      <c r="BI7" s="24">
        <v>0</v>
      </c>
      <c r="BJ7" s="24">
        <v>32.9</v>
      </c>
      <c r="BK7" s="24">
        <v>294.27</v>
      </c>
      <c r="BL7" s="24">
        <v>294.08999999999997</v>
      </c>
      <c r="BM7" s="24">
        <v>294.08999999999997</v>
      </c>
      <c r="BN7" s="24">
        <v>338.47</v>
      </c>
      <c r="BO7" s="24">
        <v>368.83</v>
      </c>
      <c r="BP7" s="24">
        <v>386.06</v>
      </c>
      <c r="BQ7" s="24">
        <v>55.33</v>
      </c>
      <c r="BR7" s="24">
        <v>54.65</v>
      </c>
      <c r="BS7" s="24">
        <v>50.5</v>
      </c>
      <c r="BT7" s="24">
        <v>47.77</v>
      </c>
      <c r="BU7" s="24">
        <v>48.3</v>
      </c>
      <c r="BV7" s="24">
        <v>60.59</v>
      </c>
      <c r="BW7" s="24">
        <v>60</v>
      </c>
      <c r="BX7" s="24">
        <v>59.01</v>
      </c>
      <c r="BY7" s="24">
        <v>56.06</v>
      </c>
      <c r="BZ7" s="24">
        <v>53.25</v>
      </c>
      <c r="CA7" s="24">
        <v>51.14</v>
      </c>
      <c r="CB7" s="24">
        <v>331.16</v>
      </c>
      <c r="CC7" s="24">
        <v>335.03</v>
      </c>
      <c r="CD7" s="24">
        <v>359.97</v>
      </c>
      <c r="CE7" s="24">
        <v>381.33</v>
      </c>
      <c r="CF7" s="24">
        <v>377.14</v>
      </c>
      <c r="CG7" s="24">
        <v>280.23</v>
      </c>
      <c r="CH7" s="24">
        <v>282.70999999999998</v>
      </c>
      <c r="CI7" s="24">
        <v>291.82</v>
      </c>
      <c r="CJ7" s="24">
        <v>304.36</v>
      </c>
      <c r="CK7" s="24">
        <v>325.45</v>
      </c>
      <c r="CL7" s="24">
        <v>329.31</v>
      </c>
      <c r="CM7" s="24">
        <v>51.96</v>
      </c>
      <c r="CN7" s="24">
        <v>51.5</v>
      </c>
      <c r="CO7" s="24">
        <v>49.65</v>
      </c>
      <c r="CP7" s="24">
        <v>51.06</v>
      </c>
      <c r="CQ7" s="24">
        <v>51.33</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v>3.84</v>
      </c>
      <c r="DJ7" s="24">
        <v>7.35</v>
      </c>
      <c r="DK7" s="24">
        <v>10.64</v>
      </c>
      <c r="DL7" s="24">
        <v>13.91</v>
      </c>
      <c r="DM7" s="24">
        <v>17.11</v>
      </c>
      <c r="DN7" s="24">
        <v>15.74</v>
      </c>
      <c r="DO7" s="24">
        <v>21.02</v>
      </c>
      <c r="DP7" s="24">
        <v>24.31</v>
      </c>
      <c r="DQ7" s="24">
        <v>26.92</v>
      </c>
      <c r="DR7" s="24">
        <v>27.57</v>
      </c>
      <c r="DS7" s="24">
        <v>26.38</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33</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dcterms:created xsi:type="dcterms:W3CDTF">2025-12-23T06:29:09Z</dcterms:created>
  <dcterms:modified xsi:type="dcterms:W3CDTF">2026-02-12T23:23:37Z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2026-01-28T02:23:15Z</vt:filetime>
  </property>
</Properties>
</file>