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drawings/drawing2.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42.xml" ContentType="application/vnd.ms-excel.controlproperties+xml"/>
  <Override PartName="/xl/ctrlProps/ctrlProp143.xml" ContentType="application/vnd.ms-excel.controlproperties+xml"/>
  <Override PartName="/xl/drawings/drawing9.xml" ContentType="application/vnd.openxmlformats-officedocument.drawing+xml"/>
  <Override PartName="/xl/ctrlProps/ctrlProp144.xml" ContentType="application/vnd.ms-excel.controlproperties+xml"/>
  <Override PartName="/xl/ctrlProps/ctrlProp145.xml" ContentType="application/vnd.ms-excel.controlproperties+xml"/>
  <Override PartName="/xl/drawings/drawing10.xml" ContentType="application/vnd.openxmlformats-officedocument.drawing+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ThisWorkbook"/>
  <mc:AlternateContent xmlns:mc="http://schemas.openxmlformats.org/markup-compatibility/2006">
    <mc:Choice Requires="x15">
      <x15ac:absPath xmlns:x15ac="http://schemas.microsoft.com/office/spreadsheetml/2010/11/ac" url="C:\Users\82690138\Desktop\"/>
    </mc:Choice>
  </mc:AlternateContent>
  <bookViews>
    <workbookView xWindow="0" yWindow="0" windowWidth="23040" windowHeight="9870"/>
  </bookViews>
  <sheets>
    <sheet name="コントロールシート" sheetId="16" r:id="rId1"/>
    <sheet name="リスト" sheetId="23" state="hidden" r:id="rId2"/>
    <sheet name="表紙" sheetId="2" r:id="rId3"/>
    <sheet name="目次" sheetId="1" r:id="rId4"/>
    <sheet name="Ｐ１" sheetId="3" r:id="rId5"/>
    <sheet name="Ｐ２" sheetId="4" r:id="rId6"/>
    <sheet name="Ｐ３-１" sheetId="6" r:id="rId7"/>
    <sheet name="Ｐ３-２" sheetId="7" r:id="rId8"/>
    <sheet name="Ｐ３-３" sheetId="33" r:id="rId9"/>
    <sheet name="Ｐ３-４" sheetId="34" r:id="rId10"/>
    <sheet name="Ｐ4" sheetId="49" r:id="rId11"/>
    <sheet name="Ｐ５" sheetId="8" r:id="rId12"/>
    <sheet name="Ｐ６-１" sheetId="9" r:id="rId13"/>
    <sheet name="Ｐ６-２" sheetId="50" r:id="rId14"/>
    <sheet name="Ｐ７-１" sheetId="11" r:id="rId15"/>
    <sheet name="Ｐ７-２" sheetId="48" r:id="rId16"/>
    <sheet name="Ｐ８" sheetId="12" r:id="rId17"/>
    <sheet name="Ｐ９" sheetId="13" r:id="rId18"/>
    <sheet name="Ｐ１０" sheetId="14" r:id="rId19"/>
    <sheet name="Ｐ１１" sheetId="15" r:id="rId20"/>
    <sheet name="避難だっちゃ新聞1" sheetId="42" r:id="rId21"/>
    <sheet name="避難だっちゃ新聞2" sheetId="36" r:id="rId22"/>
  </sheets>
  <externalReferences>
    <externalReference r:id="rId23"/>
  </externalReferences>
  <definedNames>
    <definedName name="_xlnm.Print_Area" localSheetId="4">'Ｐ１'!$A$1:$W$23</definedName>
    <definedName name="_xlnm.Print_Area" localSheetId="18">'Ｐ１０'!$A$1:$M$33</definedName>
    <definedName name="_xlnm.Print_Area" localSheetId="5">'Ｐ２'!$A$1:$P$46</definedName>
    <definedName name="_xlnm.Print_Area" localSheetId="6">'Ｐ３-１'!$A$1:$AJ$45</definedName>
    <definedName name="_xlnm.Print_Area" localSheetId="8">'Ｐ３-３'!$A$1:$AJ$45</definedName>
    <definedName name="_xlnm.Print_Area" localSheetId="12">'Ｐ６-１'!$B$1:$W$51</definedName>
    <definedName name="_xlnm.Print_Area" localSheetId="13">'Ｐ６-２'!$B$1:$W$49</definedName>
    <definedName name="_xlnm.Print_Area" localSheetId="14">'Ｐ７-１'!$A$1:$I$27</definedName>
    <definedName name="_xlnm.Print_Area" localSheetId="15">'Ｐ７-２'!$A$1:$K$38</definedName>
    <definedName name="_xlnm.Print_Area" localSheetId="17">'Ｐ９'!$A$1:$L$18</definedName>
    <definedName name="_xlnm.Print_Area" localSheetId="0">コントロールシート!$B$1:$CR$297</definedName>
    <definedName name="_xlnm.Print_Area" localSheetId="20">避難だっちゃ新聞1!$A$1:$AH$52</definedName>
    <definedName name="_xlnm.Print_Titles" localSheetId="0">コントロールシート!$10:$10</definedName>
    <definedName name="夏川">リスト!$G$2</definedName>
    <definedName name="夏川登米市">リスト!$J$19:$J$20</definedName>
    <definedName name="吉田川">リスト!$J$2</definedName>
    <definedName name="吉田川大崎市">リスト!$M$19</definedName>
    <definedName name="宮城県河川">リスト!$A$1:$X$1</definedName>
    <definedName name="旧迫川">リスト!$H$2</definedName>
    <definedName name="旧迫川登米市">リスト!$K$19:$K$20</definedName>
    <definedName name="旧北上川">リスト!$V$2</definedName>
    <definedName name="旧北上川石巻市">リスト!$AD$19:$AD$20</definedName>
    <definedName name="江合川">リスト!$N$2:$N$5</definedName>
    <definedName name="江合川石巻市">リスト!$U$19:$U$20</definedName>
    <definedName name="江合川大崎市">リスト!$S$19:$S$21</definedName>
    <definedName name="江合川美里町">リスト!$T$19:$T$20</definedName>
    <definedName name="江合川涌谷町">リスト!$V$19</definedName>
    <definedName name="荒川">リスト!$E$2</definedName>
    <definedName name="荒川登米市">リスト!$H$19:$H$22</definedName>
    <definedName name="渋井川">リスト!$R$2</definedName>
    <definedName name="渋井川大崎市">リスト!$Y$19</definedName>
    <definedName name="渋川">リスト!$T$2</definedName>
    <definedName name="渋川大崎市">リスト!$AA$19</definedName>
    <definedName name="出来川">リスト!$U$2:$U$3</definedName>
    <definedName name="出来川美里町">リスト!$AB$19</definedName>
    <definedName name="出来川涌谷町">リスト!$AC$19:$AC$20</definedName>
    <definedName name="小山田川">リスト!$P$2:$P$3</definedName>
    <definedName name="小山田川大崎市">リスト!$G$19</definedName>
    <definedName name="小山田川登米市">リスト!$F$19</definedName>
    <definedName name="新江合川">リスト!$M$2</definedName>
    <definedName name="新江合川大崎市">リスト!$R$19</definedName>
    <definedName name="真野川">リスト!$W$2</definedName>
    <definedName name="真野川石巻市">リスト!$AE$19</definedName>
    <definedName name="多田川">リスト!$L$2</definedName>
    <definedName name="多田川大崎市">リスト!$Q$19</definedName>
    <definedName name="大谷川">リスト!$O$2</definedName>
    <definedName name="大谷川大崎市">リスト!$W$19</definedName>
    <definedName name="鶴田川">リスト!$I$2</definedName>
    <definedName name="鶴田川大崎市">リスト!$L$19</definedName>
    <definedName name="田尻川">リスト!$Q$2</definedName>
    <definedName name="田尻川大崎市">リスト!$X$19</definedName>
    <definedName name="南沢川">リスト!$B$2</definedName>
    <definedName name="南沢川登米市">リスト!$C$19:$C$20</definedName>
    <definedName name="二股川">リスト!$D$2</definedName>
    <definedName name="二股川登米市">リスト!$E$19</definedName>
    <definedName name="迫川">リスト!$C$2</definedName>
    <definedName name="迫川登米市">リスト!$D$19:$D$21</definedName>
    <definedName name="美女川">リスト!$X$2</definedName>
    <definedName name="美女川涌谷町">リスト!$AF$19</definedName>
    <definedName name="北上川">リスト!$A$2:$A$3</definedName>
    <definedName name="北上川石巻市">リスト!$B$19:$B$26</definedName>
    <definedName name="北上川登米市">リスト!$A$19:$A$22</definedName>
    <definedName name="名蓋川">リスト!$S$2</definedName>
    <definedName name="名蓋川大崎市">リスト!$Z$19</definedName>
    <definedName name="鳴瀬川">リスト!$K$2:$K$4</definedName>
    <definedName name="鳴瀬川大崎市">リスト!$N$19:$N$22</definedName>
    <definedName name="鳴瀬川美里町">リスト!$O$19:$O$21</definedName>
    <definedName name="鳴瀬川涌谷町">リスト!$P$19</definedName>
    <definedName name="落堀川">リスト!$F$2</definedName>
    <definedName name="落堀川登米市">リスト!$I$19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8" i="9" l="1"/>
  <c r="P48" i="9"/>
  <c r="L50" i="9"/>
  <c r="F50" i="9"/>
  <c r="F48" i="9"/>
  <c r="N131" i="16"/>
  <c r="N229" i="16"/>
  <c r="Z197" i="16"/>
  <c r="M200" i="16" s="1"/>
  <c r="CA197" i="16" l="1"/>
  <c r="BK295" i="16"/>
  <c r="L295" i="16"/>
  <c r="X252" i="16" l="1"/>
  <c r="X250" i="16"/>
  <c r="X245" i="16"/>
  <c r="X243" i="16"/>
  <c r="H8" i="48" s="1"/>
  <c r="Q8" i="33" l="1"/>
  <c r="Q6" i="33"/>
  <c r="Q4" i="33"/>
  <c r="AK4" i="33" s="1"/>
  <c r="Q8" i="6"/>
  <c r="M5" i="42" s="1"/>
  <c r="Q4" i="6"/>
  <c r="AK4" i="6" s="1"/>
  <c r="Q6" i="6"/>
  <c r="AK8" i="33" l="1"/>
  <c r="AI6" i="42" s="1"/>
  <c r="AL4" i="33"/>
  <c r="AL4" i="6"/>
  <c r="BM131" i="16"/>
  <c r="BL200" i="16"/>
  <c r="BM229" i="16"/>
  <c r="BO166" i="16" l="1"/>
  <c r="P166" i="16"/>
  <c r="T155" i="16"/>
  <c r="E9" i="8" s="1"/>
  <c r="BS165" i="16"/>
  <c r="BS155" i="16"/>
  <c r="T165" i="16"/>
  <c r="Q4" i="49"/>
  <c r="L44" i="16"/>
  <c r="L77" i="16"/>
  <c r="BK44" i="16"/>
  <c r="E11" i="8" l="1"/>
  <c r="BO164" i="16"/>
  <c r="BO153" i="16"/>
  <c r="AU197" i="16" l="1"/>
  <c r="AT200" i="16" l="1"/>
  <c r="F47" i="9" s="1"/>
  <c r="AT202" i="16"/>
  <c r="U47" i="9" s="1"/>
  <c r="AT201" i="16"/>
  <c r="P47" i="9" s="1"/>
  <c r="AT213" i="16"/>
  <c r="AT212" i="16"/>
  <c r="AU211" i="16"/>
  <c r="AU209" i="16"/>
  <c r="AT209" i="16"/>
  <c r="O45" i="4"/>
  <c r="N45" i="4" s="1"/>
  <c r="O43" i="4"/>
  <c r="N43" i="4" s="1"/>
  <c r="O41" i="4"/>
  <c r="N41" i="4" s="1"/>
  <c r="L41" i="4"/>
  <c r="K41" i="4" s="1"/>
  <c r="L39" i="4"/>
  <c r="K39" i="4" s="1"/>
  <c r="L37" i="4"/>
  <c r="K37" i="4" s="1"/>
  <c r="L35" i="4"/>
  <c r="K35" i="4" s="1"/>
  <c r="O39" i="4"/>
  <c r="N39" i="4" s="1"/>
  <c r="F40" i="4" l="1"/>
  <c r="E40" i="4" s="1"/>
  <c r="F39" i="4"/>
  <c r="E39" i="4" s="1"/>
  <c r="H13" i="48"/>
  <c r="H9" i="48"/>
  <c r="H23" i="48"/>
  <c r="H19" i="48"/>
  <c r="U46" i="50"/>
  <c r="L15" i="4"/>
  <c r="K15" i="4" s="1"/>
  <c r="L13" i="4"/>
  <c r="K13" i="4" s="1"/>
  <c r="L17" i="4"/>
  <c r="K17" i="4" s="1"/>
  <c r="L19" i="4"/>
  <c r="K19" i="4" s="1"/>
  <c r="BW245" i="16"/>
  <c r="BW243" i="16"/>
  <c r="H12" i="48"/>
  <c r="BW250" i="16" l="1"/>
  <c r="P153" i="16" l="1"/>
  <c r="P164" i="16"/>
  <c r="P46" i="50" l="1"/>
  <c r="L49" i="50"/>
  <c r="F46" i="50"/>
  <c r="U47" i="50"/>
  <c r="P47" i="50"/>
  <c r="F49" i="50"/>
  <c r="F47" i="50"/>
  <c r="F38" i="50"/>
  <c r="AT197" i="16" l="1"/>
  <c r="W8" i="42" l="1"/>
  <c r="I8" i="42"/>
  <c r="F41" i="9" l="1"/>
  <c r="BW252" i="16" l="1"/>
  <c r="BK77" i="16"/>
  <c r="F39" i="9" l="1"/>
  <c r="AB52" i="36" l="1"/>
  <c r="L52" i="36"/>
  <c r="AB50" i="36"/>
  <c r="L50" i="36"/>
  <c r="AB48" i="36"/>
  <c r="L48" i="36"/>
  <c r="AB46" i="36"/>
  <c r="L46" i="36"/>
  <c r="AB44" i="36"/>
  <c r="L44" i="36"/>
  <c r="AB42" i="36"/>
  <c r="L42" i="36"/>
  <c r="AB40" i="36"/>
  <c r="L40" i="36"/>
  <c r="AB38" i="36"/>
  <c r="L38" i="36"/>
  <c r="AB36" i="36"/>
  <c r="L36" i="36"/>
  <c r="AB34" i="36"/>
  <c r="L34" i="36"/>
  <c r="H22" i="48" l="1"/>
  <c r="H18" i="48"/>
  <c r="G38" i="33" l="1"/>
  <c r="G40" i="33"/>
  <c r="N38" i="33"/>
  <c r="Q24" i="34"/>
  <c r="N34" i="33"/>
  <c r="G22" i="34"/>
  <c r="O9" i="34"/>
  <c r="O11" i="34"/>
  <c r="O22" i="34"/>
  <c r="G9" i="34"/>
  <c r="G11" i="34"/>
  <c r="G18" i="33"/>
  <c r="G26" i="33"/>
  <c r="N18" i="33"/>
  <c r="N26" i="33"/>
  <c r="N15" i="33"/>
  <c r="N23" i="33"/>
  <c r="G15" i="33"/>
  <c r="G23" i="33"/>
  <c r="G34" i="33"/>
  <c r="D17" i="13" l="1"/>
  <c r="D16" i="13"/>
  <c r="C8" i="13"/>
  <c r="C24" i="8"/>
  <c r="B24" i="8" s="1"/>
  <c r="C22" i="8"/>
  <c r="B22" i="8" s="1"/>
  <c r="C20" i="8"/>
  <c r="B20" i="8" s="1"/>
  <c r="C18" i="8"/>
  <c r="B18" i="8" s="1"/>
  <c r="E10" i="8"/>
  <c r="E8" i="8"/>
  <c r="E6" i="8" l="1"/>
  <c r="F30" i="4"/>
  <c r="F20" i="4"/>
  <c r="E20" i="4" s="1"/>
  <c r="F19" i="4"/>
  <c r="E19" i="4" s="1"/>
  <c r="F17" i="4"/>
  <c r="E17" i="4" s="1"/>
  <c r="O21" i="4"/>
  <c r="O25" i="4"/>
  <c r="N25" i="4" s="1"/>
  <c r="O23" i="4"/>
  <c r="N23" i="4" s="1"/>
  <c r="E42" i="4" l="1"/>
  <c r="E41" i="4"/>
  <c r="F38" i="4"/>
  <c r="E38" i="4" s="1"/>
  <c r="F18" i="4"/>
  <c r="E18" i="4" s="1"/>
  <c r="F37" i="4"/>
  <c r="E37" i="4" s="1"/>
  <c r="F36" i="4"/>
  <c r="E36" i="4" s="1"/>
  <c r="F35" i="4"/>
  <c r="E35" i="4" s="1"/>
  <c r="F16" i="4"/>
  <c r="E16" i="4" s="1"/>
  <c r="F45" i="2" l="1"/>
  <c r="M6" i="4"/>
  <c r="E6" i="4"/>
  <c r="S23" i="3"/>
  <c r="U23" i="3"/>
  <c r="D11" i="8"/>
  <c r="D9" i="8"/>
  <c r="E7" i="8"/>
  <c r="D7" i="8"/>
  <c r="G40" i="6"/>
  <c r="C5" i="42" l="1"/>
  <c r="O25" i="12"/>
  <c r="F25" i="12"/>
  <c r="O24" i="12"/>
  <c r="Q20" i="12"/>
  <c r="H20" i="12"/>
  <c r="H19" i="12"/>
  <c r="F24" i="12"/>
  <c r="Q19" i="12"/>
  <c r="N21" i="4"/>
  <c r="O19" i="4"/>
  <c r="N19" i="4" s="1"/>
  <c r="F10" i="4"/>
  <c r="F34" i="4" l="1"/>
  <c r="E34" i="4" s="1"/>
  <c r="F33" i="4"/>
  <c r="E33" i="4" s="1"/>
  <c r="F32" i="4"/>
  <c r="E32" i="4" s="1"/>
  <c r="F15" i="4"/>
  <c r="E15" i="4" s="1"/>
  <c r="F13" i="4"/>
  <c r="E13" i="4" s="1"/>
  <c r="F14" i="4"/>
  <c r="E14" i="4" s="1"/>
  <c r="F12" i="4"/>
  <c r="E12" i="4" s="1"/>
  <c r="G31" i="4"/>
  <c r="G11" i="4"/>
  <c r="P23" i="3"/>
  <c r="L23" i="3"/>
  <c r="N21" i="3"/>
  <c r="I21" i="3"/>
  <c r="F22" i="3"/>
  <c r="C22" i="3"/>
  <c r="F20" i="3"/>
  <c r="C20" i="3"/>
  <c r="I45" i="2"/>
  <c r="D27" i="2"/>
  <c r="O11" i="7" l="1"/>
  <c r="N26" i="6"/>
  <c r="O22" i="7"/>
  <c r="N15" i="6"/>
  <c r="O9" i="7"/>
  <c r="G11" i="7"/>
  <c r="Q24" i="7"/>
  <c r="G22" i="7"/>
  <c r="G9" i="7"/>
  <c r="N34" i="6"/>
  <c r="G34" i="6"/>
  <c r="G38" i="6"/>
  <c r="N38" i="6"/>
  <c r="N23" i="6"/>
  <c r="N18" i="6"/>
  <c r="G26" i="6"/>
  <c r="G23" i="6"/>
  <c r="G18" i="6"/>
  <c r="G15" i="6"/>
</calcChain>
</file>

<file path=xl/sharedStrings.xml><?xml version="1.0" encoding="utf-8"?>
<sst xmlns="http://schemas.openxmlformats.org/spreadsheetml/2006/main" count="1774" uniqueCount="760">
  <si>
    <t>1.</t>
    <phoneticPr fontId="2"/>
  </si>
  <si>
    <t>2.</t>
    <phoneticPr fontId="2"/>
  </si>
  <si>
    <t>3.</t>
    <phoneticPr fontId="2"/>
  </si>
  <si>
    <t>4.</t>
    <phoneticPr fontId="2"/>
  </si>
  <si>
    <t>5.</t>
    <phoneticPr fontId="2"/>
  </si>
  <si>
    <t>6.</t>
    <phoneticPr fontId="2"/>
  </si>
  <si>
    <t>7.</t>
    <phoneticPr fontId="2"/>
  </si>
  <si>
    <t>8.</t>
    <phoneticPr fontId="2"/>
  </si>
  <si>
    <t>9.</t>
    <phoneticPr fontId="2"/>
  </si>
  <si>
    <t>計画の目的</t>
    <rPh sb="0" eb="2">
      <t>ケイカク</t>
    </rPh>
    <rPh sb="3" eb="5">
      <t>モクテキ</t>
    </rPh>
    <phoneticPr fontId="2"/>
  </si>
  <si>
    <t>計画の適用範囲</t>
    <rPh sb="0" eb="2">
      <t>ケイカク</t>
    </rPh>
    <rPh sb="3" eb="5">
      <t>テキヨウ</t>
    </rPh>
    <rPh sb="5" eb="7">
      <t>ハンイ</t>
    </rPh>
    <phoneticPr fontId="2"/>
  </si>
  <si>
    <t>防災体制</t>
    <rPh sb="0" eb="2">
      <t>ボウサイ</t>
    </rPh>
    <rPh sb="2" eb="4">
      <t>タイセイ</t>
    </rPh>
    <phoneticPr fontId="2"/>
  </si>
  <si>
    <t>情報収集及び伝達</t>
    <rPh sb="0" eb="2">
      <t>ジョウホウ</t>
    </rPh>
    <rPh sb="2" eb="4">
      <t>シュウシュウ</t>
    </rPh>
    <rPh sb="4" eb="5">
      <t>オヨ</t>
    </rPh>
    <rPh sb="6" eb="8">
      <t>デンタツ</t>
    </rPh>
    <phoneticPr fontId="2"/>
  </si>
  <si>
    <t>避難誘導</t>
    <rPh sb="0" eb="2">
      <t>ヒナン</t>
    </rPh>
    <rPh sb="2" eb="4">
      <t>ユウドウ</t>
    </rPh>
    <phoneticPr fontId="2"/>
  </si>
  <si>
    <t>避難の確保を図るための施設の整備</t>
    <rPh sb="0" eb="2">
      <t>ヒナン</t>
    </rPh>
    <rPh sb="3" eb="5">
      <t>カクホ</t>
    </rPh>
    <rPh sb="6" eb="7">
      <t>ハカ</t>
    </rPh>
    <rPh sb="11" eb="13">
      <t>シセツ</t>
    </rPh>
    <rPh sb="14" eb="16">
      <t>セイビ</t>
    </rPh>
    <phoneticPr fontId="2"/>
  </si>
  <si>
    <t>防災教育及び訓練の実施</t>
    <rPh sb="0" eb="2">
      <t>ボウサイ</t>
    </rPh>
    <rPh sb="2" eb="4">
      <t>キョウイク</t>
    </rPh>
    <rPh sb="4" eb="5">
      <t>オヨ</t>
    </rPh>
    <rPh sb="6" eb="8">
      <t>クンレン</t>
    </rPh>
    <rPh sb="9" eb="11">
      <t>ジッシ</t>
    </rPh>
    <phoneticPr fontId="2"/>
  </si>
  <si>
    <t>自衛水防組織の業務に関する事項（自衛水防組織を設置する場合に限る。）</t>
    <rPh sb="0" eb="2">
      <t>ジエイ</t>
    </rPh>
    <rPh sb="2" eb="4">
      <t>スイボウ</t>
    </rPh>
    <rPh sb="4" eb="6">
      <t>ソシキ</t>
    </rPh>
    <rPh sb="7" eb="9">
      <t>ギョウム</t>
    </rPh>
    <rPh sb="10" eb="11">
      <t>カン</t>
    </rPh>
    <rPh sb="13" eb="15">
      <t>ジコウ</t>
    </rPh>
    <rPh sb="16" eb="18">
      <t>ジエイ</t>
    </rPh>
    <rPh sb="18" eb="20">
      <t>スイボウ</t>
    </rPh>
    <rPh sb="20" eb="22">
      <t>ソシキ</t>
    </rPh>
    <rPh sb="23" eb="25">
      <t>セッチ</t>
    </rPh>
    <rPh sb="27" eb="29">
      <t>バアイ</t>
    </rPh>
    <rPh sb="30" eb="31">
      <t>カギ</t>
    </rPh>
    <phoneticPr fontId="2"/>
  </si>
  <si>
    <t>・・・・・・・・・・・・・・・・・・・・・・・・・・・・・・・・・・・・・・・・・・・・・・・・・・・・・・・・・・・・・</t>
    <phoneticPr fontId="2"/>
  </si>
  <si>
    <t>－目次－</t>
    <rPh sb="1" eb="3">
      <t>モクジ</t>
    </rPh>
    <phoneticPr fontId="2"/>
  </si>
  <si>
    <t>・・・・・・・・・・・・・・・・・・・・・・・・・・・・・・・・・・・・・・・・・・・・・・・・・・</t>
    <phoneticPr fontId="2"/>
  </si>
  <si>
    <t>・・・・・・・・・・・・・・・・・・・・・・・・・・・・・・・・・・・・・・・・・</t>
    <phoneticPr fontId="2"/>
  </si>
  <si>
    <t>・・・・・・・・・</t>
    <phoneticPr fontId="2"/>
  </si>
  <si>
    <t>【施設の状況】</t>
  </si>
  <si>
    <t>1　計画の目的</t>
    <phoneticPr fontId="2"/>
  </si>
  <si>
    <t>２　計画の報告</t>
    <rPh sb="5" eb="7">
      <t>ホウコク</t>
    </rPh>
    <phoneticPr fontId="2"/>
  </si>
  <si>
    <t>３　計画の適用範囲</t>
    <rPh sb="5" eb="7">
      <t>テキヨウ</t>
    </rPh>
    <rPh sb="7" eb="9">
      <t>ハンイ</t>
    </rPh>
    <phoneticPr fontId="2"/>
  </si>
  <si>
    <t xml:space="preserve">この計画は、水防法第１５条の３第１項に基づくものであり、本施設の利用者の洪水時の円滑かつ迅速
</t>
    <phoneticPr fontId="2"/>
  </si>
  <si>
    <t>な避難の確保を図ることを目的とする。</t>
  </si>
  <si>
    <t>計画を作成及び必要に応じて見直し・修正をしたときは、水防法第１５条の３第２項に基づき、遅滞なく、</t>
    <phoneticPr fontId="2"/>
  </si>
  <si>
    <t>当該計画を市町村長へ報告する。</t>
  </si>
  <si>
    <t>４　防災体制</t>
    <rPh sb="2" eb="4">
      <t>ボウサイ</t>
    </rPh>
    <rPh sb="4" eb="6">
      <t>タイセイ</t>
    </rPh>
    <phoneticPr fontId="2"/>
  </si>
  <si>
    <t>４.１.　防災体制</t>
    <rPh sb="5" eb="7">
      <t>ボウサイ</t>
    </rPh>
    <rPh sb="7" eb="9">
      <t>タイセイ</t>
    </rPh>
    <phoneticPr fontId="2"/>
  </si>
  <si>
    <t>防災体制一覧表</t>
  </si>
  <si>
    <t>人数</t>
    <rPh sb="0" eb="2">
      <t>ニンズウ</t>
    </rPh>
    <phoneticPr fontId="2"/>
  </si>
  <si>
    <t>昼間・夜間</t>
    <rPh sb="0" eb="2">
      <t>ヒルマ</t>
    </rPh>
    <rPh sb="3" eb="5">
      <t>ヤカン</t>
    </rPh>
    <phoneticPr fontId="2"/>
  </si>
  <si>
    <t>利用者</t>
    <rPh sb="0" eb="3">
      <t>リヨウシャ</t>
    </rPh>
    <phoneticPr fontId="2"/>
  </si>
  <si>
    <t>昼間</t>
    <rPh sb="0" eb="2">
      <t>ヒルマ</t>
    </rPh>
    <phoneticPr fontId="2"/>
  </si>
  <si>
    <t>約</t>
    <rPh sb="0" eb="1">
      <t>ヤク</t>
    </rPh>
    <phoneticPr fontId="2"/>
  </si>
  <si>
    <t>名</t>
    <rPh sb="0" eb="1">
      <t>メイ</t>
    </rPh>
    <phoneticPr fontId="2"/>
  </si>
  <si>
    <t>夜間</t>
    <rPh sb="0" eb="2">
      <t>ヤカン</t>
    </rPh>
    <phoneticPr fontId="2"/>
  </si>
  <si>
    <t>施設職員</t>
    <rPh sb="0" eb="2">
      <t>シセツ</t>
    </rPh>
    <rPh sb="2" eb="4">
      <t>ショクイン</t>
    </rPh>
    <phoneticPr fontId="2"/>
  </si>
  <si>
    <t>休日</t>
    <rPh sb="0" eb="2">
      <t>キュウジツ</t>
    </rPh>
    <phoneticPr fontId="2"/>
  </si>
  <si>
    <t>（</t>
    <phoneticPr fontId="2"/>
  </si>
  <si>
    <t>年</t>
  </si>
  <si>
    <t>年</t>
    <rPh sb="0" eb="1">
      <t>ネン</t>
    </rPh>
    <phoneticPr fontId="2"/>
  </si>
  <si>
    <t>月</t>
    <rPh sb="0" eb="1">
      <t>ツキ</t>
    </rPh>
    <phoneticPr fontId="2"/>
  </si>
  <si>
    <t>）</t>
    <phoneticPr fontId="2"/>
  </si>
  <si>
    <t>（代行者</t>
    <rPh sb="1" eb="4">
      <t>ダイコウシャ</t>
    </rPh>
    <phoneticPr fontId="2"/>
  </si>
  <si>
    <t>役職及び氏名</t>
    <rPh sb="0" eb="2">
      <t>ヤクショク</t>
    </rPh>
    <rPh sb="2" eb="3">
      <t>オヨ</t>
    </rPh>
    <rPh sb="4" eb="6">
      <t>シメイ</t>
    </rPh>
    <phoneticPr fontId="2"/>
  </si>
  <si>
    <t>班長</t>
    <rPh sb="0" eb="2">
      <t>ハンチョウ</t>
    </rPh>
    <phoneticPr fontId="2"/>
  </si>
  <si>
    <t>）名</t>
    <rPh sb="1" eb="2">
      <t>メイ</t>
    </rPh>
    <phoneticPr fontId="2"/>
  </si>
  <si>
    <t>・</t>
    <phoneticPr fontId="2"/>
  </si>
  <si>
    <t>班員（</t>
    <rPh sb="0" eb="2">
      <t>ハンイン</t>
    </rPh>
    <phoneticPr fontId="2"/>
  </si>
  <si>
    <t>　　　　　　　　　　</t>
    <phoneticPr fontId="2"/>
  </si>
  <si>
    <t>】</t>
  </si>
  <si>
    <t>【施設名：</t>
    <phoneticPr fontId="2"/>
  </si>
  <si>
    <t xml:space="preserve">    　　</t>
    <phoneticPr fontId="2"/>
  </si>
  <si>
    <t>月  作成</t>
    <phoneticPr fontId="2"/>
  </si>
  <si>
    <t>洪水予報・水位到達情報</t>
    <rPh sb="0" eb="2">
      <t>コウズイ</t>
    </rPh>
    <rPh sb="2" eb="4">
      <t>ヨホウ</t>
    </rPh>
    <rPh sb="5" eb="7">
      <t>スイイ</t>
    </rPh>
    <rPh sb="7" eb="9">
      <t>トウタツ</t>
    </rPh>
    <rPh sb="9" eb="11">
      <t>ジョウホウ</t>
    </rPh>
    <phoneticPr fontId="2"/>
  </si>
  <si>
    <t>避難情報</t>
    <rPh sb="0" eb="2">
      <t>ヒナン</t>
    </rPh>
    <rPh sb="2" eb="4">
      <t>ジョウホウ</t>
    </rPh>
    <phoneticPr fontId="2"/>
  </si>
  <si>
    <t>体制</t>
    <rPh sb="0" eb="2">
      <t>タイセイ</t>
    </rPh>
    <phoneticPr fontId="2"/>
  </si>
  <si>
    <t>活動内容</t>
    <rPh sb="0" eb="2">
      <t>カツドウ</t>
    </rPh>
    <rPh sb="2" eb="4">
      <t>ナイヨウ</t>
    </rPh>
    <phoneticPr fontId="2"/>
  </si>
  <si>
    <t>対応要員</t>
    <rPh sb="0" eb="2">
      <t>タイオウ</t>
    </rPh>
    <rPh sb="2" eb="4">
      <t>ヨウイン</t>
    </rPh>
    <phoneticPr fontId="2"/>
  </si>
  <si>
    <t>低</t>
    <rPh sb="0" eb="1">
      <t>テイ</t>
    </rPh>
    <phoneticPr fontId="2"/>
  </si>
  <si>
    <t>洪水
危険度</t>
    <rPh sb="0" eb="2">
      <t>コウズイ</t>
    </rPh>
    <rPh sb="3" eb="6">
      <t>キケンド</t>
    </rPh>
    <phoneticPr fontId="2"/>
  </si>
  <si>
    <t>）観測所</t>
    <rPh sb="1" eb="3">
      <t>カンソク</t>
    </rPh>
    <rPh sb="3" eb="4">
      <t>ジョ</t>
    </rPh>
    <phoneticPr fontId="2"/>
  </si>
  <si>
    <t>台風や前線による大雨に伴う、洪水予報等の情報収集</t>
    <phoneticPr fontId="2"/>
  </si>
  <si>
    <t>警戒体制</t>
    <phoneticPr fontId="2"/>
  </si>
  <si>
    <t>非常体制</t>
    <phoneticPr fontId="2"/>
  </si>
  <si>
    <t>避難誘導</t>
    <phoneticPr fontId="2"/>
  </si>
  <si>
    <t>[水位到達情報]</t>
  </si>
  <si>
    <t>[洪水予報]</t>
    <phoneticPr fontId="2"/>
  </si>
  <si>
    <t>注意体制</t>
    <phoneticPr fontId="2"/>
  </si>
  <si>
    <t>体制確立の判断時期</t>
    <phoneticPr fontId="2"/>
  </si>
  <si>
    <t>水位情報</t>
    <phoneticPr fontId="2"/>
  </si>
  <si>
    <t>＜氾濫水到達時間が長い場合＞</t>
    <phoneticPr fontId="2"/>
  </si>
  <si>
    <t>高</t>
    <rPh sb="0" eb="1">
      <t>タカ</t>
    </rPh>
    <phoneticPr fontId="2"/>
  </si>
  <si>
    <t>＜氾濫水到達時間が短い場合＞</t>
    <phoneticPr fontId="2"/>
  </si>
  <si>
    <t>大雨又は台風に関する気象情報発表等</t>
    <phoneticPr fontId="2"/>
  </si>
  <si>
    <t>気象情報等の情報収集</t>
    <phoneticPr fontId="2"/>
  </si>
  <si>
    <t>5 情報収集・伝達</t>
    <phoneticPr fontId="2"/>
  </si>
  <si>
    <t>（1）情報収集</t>
    <phoneticPr fontId="2"/>
  </si>
  <si>
    <t>収集する主な情報及び収集方法は、以下のとおりとする。</t>
    <phoneticPr fontId="2"/>
  </si>
  <si>
    <t>収集する情報</t>
    <rPh sb="0" eb="2">
      <t>シュウシュウ</t>
    </rPh>
    <rPh sb="4" eb="6">
      <t>ジョウホウ</t>
    </rPh>
    <phoneticPr fontId="2"/>
  </si>
  <si>
    <t>収集方法</t>
    <rPh sb="0" eb="2">
      <t>シュウシュウ</t>
    </rPh>
    <rPh sb="2" eb="4">
      <t>ホウホウ</t>
    </rPh>
    <phoneticPr fontId="2"/>
  </si>
  <si>
    <t>インターネット検索キーワード</t>
    <rPh sb="7" eb="9">
      <t>ケンサク</t>
    </rPh>
    <phoneticPr fontId="2"/>
  </si>
  <si>
    <t>洪水予報・河川水位</t>
    <rPh sb="0" eb="2">
      <t>コウズイ</t>
    </rPh>
    <rPh sb="2" eb="4">
      <t>ヨホウ</t>
    </rPh>
    <rPh sb="5" eb="7">
      <t>カセン</t>
    </rPh>
    <rPh sb="7" eb="9">
      <t>スイイ</t>
    </rPh>
    <phoneticPr fontId="2"/>
  </si>
  <si>
    <t>（２）情報伝達</t>
    <phoneticPr fontId="2"/>
  </si>
  <si>
    <t xml:space="preserve">「施設内緊急連絡網」に基づき、また館内放送や掲示板を用いて、体制の確立状況、気象情報、洪水予報等の情報を施設内関係者間で共有する。
</t>
    <phoneticPr fontId="2"/>
  </si>
  <si>
    <t>徒歩や公共交通機関等を用いての広域避難が困難な者がいる場合には、避難困難者の状態や人数について市町村長に報告する。</t>
    <phoneticPr fontId="2"/>
  </si>
  <si>
    <t>6 避難誘導</t>
    <phoneticPr fontId="2"/>
  </si>
  <si>
    <t>6.1 施設周辺の避難経路図</t>
    <phoneticPr fontId="2"/>
  </si>
  <si>
    <t>洪水時の避難場所は、洪水ハザードマップの想定浸水域および浸水深から、以下の場所とする。</t>
    <phoneticPr fontId="2"/>
  </si>
  <si>
    <t>避難経路図</t>
    <rPh sb="0" eb="2">
      <t>ヒナン</t>
    </rPh>
    <rPh sb="2" eb="4">
      <t>ケイロ</t>
    </rPh>
    <rPh sb="4" eb="5">
      <t>ズ</t>
    </rPh>
    <phoneticPr fontId="2"/>
  </si>
  <si>
    <t>名称</t>
    <rPh sb="0" eb="2">
      <t>メイショウ</t>
    </rPh>
    <phoneticPr fontId="2"/>
  </si>
  <si>
    <t>移動手段</t>
    <rPh sb="0" eb="2">
      <t>イドウ</t>
    </rPh>
    <rPh sb="2" eb="4">
      <t>シュダン</t>
    </rPh>
    <phoneticPr fontId="2"/>
  </si>
  <si>
    <t>避難準備時間</t>
    <rPh sb="0" eb="2">
      <t>ヒナン</t>
    </rPh>
    <rPh sb="2" eb="4">
      <t>ジュンビ</t>
    </rPh>
    <rPh sb="4" eb="6">
      <t>ジカン</t>
    </rPh>
    <phoneticPr fontId="2"/>
  </si>
  <si>
    <t>避難時間</t>
    <rPh sb="0" eb="2">
      <t>ヒナン</t>
    </rPh>
    <rPh sb="2" eb="4">
      <t>ジカン</t>
    </rPh>
    <phoneticPr fontId="2"/>
  </si>
  <si>
    <t>）ｍ</t>
    <phoneticPr fontId="2"/>
  </si>
  <si>
    <t>徒歩</t>
    <rPh sb="0" eb="2">
      <t>トホ</t>
    </rPh>
    <phoneticPr fontId="2"/>
  </si>
  <si>
    <t>車両</t>
    <rPh sb="0" eb="2">
      <t>シャリョウ</t>
    </rPh>
    <phoneticPr fontId="2"/>
  </si>
  <si>
    <t>）台</t>
    <rPh sb="1" eb="2">
      <t>ダイ</t>
    </rPh>
    <phoneticPr fontId="2"/>
  </si>
  <si>
    <t>避難誘導については、次のとおり行う。</t>
    <phoneticPr fontId="2"/>
  </si>
  <si>
    <t>（２）避難経路</t>
    <phoneticPr fontId="2"/>
  </si>
  <si>
    <t>（３）協力体制</t>
    <phoneticPr fontId="2"/>
  </si>
  <si>
    <t>家族の協力、福祉関係機関との協力体制のもと、避難体制を構築する。</t>
    <phoneticPr fontId="2"/>
  </si>
  <si>
    <t>（４）避難の心得</t>
    <phoneticPr fontId="2"/>
  </si>
  <si>
    <t>避難場所への移動に伴う入所者への心身等のストレスを軽減するために、日常の生活環境（散歩道など）に避難場所を組み込むことに努める。</t>
    <phoneticPr fontId="2"/>
  </si>
  <si>
    <t>（６）避難必要時間</t>
    <phoneticPr fontId="2"/>
  </si>
  <si>
    <t>（避難誘導の割り当て、必要物資の搬送準備、搬送車までの入所者の移動など）</t>
    <phoneticPr fontId="2"/>
  </si>
  <si>
    <t>避難訓練の実績値
（もしくは想定値）</t>
    <rPh sb="0" eb="2">
      <t>ヒナン</t>
    </rPh>
    <rPh sb="2" eb="4">
      <t>クンレン</t>
    </rPh>
    <rPh sb="5" eb="8">
      <t>ジッセキチ</t>
    </rPh>
    <rPh sb="14" eb="16">
      <t>ソウテイ</t>
    </rPh>
    <rPh sb="16" eb="17">
      <t>チ</t>
    </rPh>
    <phoneticPr fontId="2"/>
  </si>
  <si>
    <t>&lt;目標時間&gt;</t>
    <rPh sb="1" eb="3">
      <t>モクヒョウ</t>
    </rPh>
    <rPh sb="3" eb="5">
      <t>ジカン</t>
    </rPh>
    <phoneticPr fontId="2"/>
  </si>
  <si>
    <t>）分</t>
    <rPh sb="1" eb="2">
      <t>フン</t>
    </rPh>
    <phoneticPr fontId="2"/>
  </si>
  <si>
    <t>７ 避難の確保を図るための施設の整備</t>
    <phoneticPr fontId="2"/>
  </si>
  <si>
    <t>これらの資器材等については、日頃からその維持管理に努めるものとする。</t>
    <phoneticPr fontId="2"/>
  </si>
  <si>
    <t>情報収集・伝達及び避難誘導の際に使用する資器材等については、下表「避難確保資器材等一覧」に示すとおりである。</t>
    <phoneticPr fontId="2"/>
  </si>
  <si>
    <t>避難確保資器材一覧</t>
  </si>
  <si>
    <t>テレビ</t>
    <phoneticPr fontId="2"/>
  </si>
  <si>
    <t>電池</t>
    <rPh sb="0" eb="2">
      <t>デンチ</t>
    </rPh>
    <phoneticPr fontId="2"/>
  </si>
  <si>
    <t>備蓄品</t>
    <rPh sb="0" eb="2">
      <t>ビチク</t>
    </rPh>
    <rPh sb="2" eb="3">
      <t>ヒン</t>
    </rPh>
    <phoneticPr fontId="2"/>
  </si>
  <si>
    <t>情報収集・伝達</t>
    <rPh sb="0" eb="2">
      <t>ジョウホウ</t>
    </rPh>
    <rPh sb="2" eb="4">
      <t>シュウシュウ</t>
    </rPh>
    <rPh sb="5" eb="7">
      <t>デンタツ</t>
    </rPh>
    <phoneticPr fontId="2"/>
  </si>
  <si>
    <t>高齢者</t>
    <rPh sb="0" eb="3">
      <t>コウレイシャ</t>
    </rPh>
    <phoneticPr fontId="2"/>
  </si>
  <si>
    <t>乳幼児</t>
    <rPh sb="0" eb="3">
      <t>ニュウヨウジ</t>
    </rPh>
    <phoneticPr fontId="2"/>
  </si>
  <si>
    <t>ラジオ</t>
    <phoneticPr fontId="2"/>
  </si>
  <si>
    <t>タブレット</t>
    <phoneticPr fontId="2"/>
  </si>
  <si>
    <t>ファックス</t>
    <phoneticPr fontId="2"/>
  </si>
  <si>
    <t>携帯電話</t>
    <rPh sb="0" eb="2">
      <t>ケイタイ</t>
    </rPh>
    <rPh sb="2" eb="4">
      <t>デンワ</t>
    </rPh>
    <phoneticPr fontId="2"/>
  </si>
  <si>
    <t>懐中電灯</t>
    <rPh sb="0" eb="2">
      <t>カイチュウ</t>
    </rPh>
    <rPh sb="2" eb="4">
      <t>デントウ</t>
    </rPh>
    <phoneticPr fontId="2"/>
  </si>
  <si>
    <t>携帯電話用バッテリー</t>
    <rPh sb="0" eb="2">
      <t>ケイタイ</t>
    </rPh>
    <rPh sb="2" eb="4">
      <t>デンワ</t>
    </rPh>
    <rPh sb="4" eb="5">
      <t>ヨウ</t>
    </rPh>
    <phoneticPr fontId="2"/>
  </si>
  <si>
    <t>名簿（従業員、施設利用者）</t>
    <rPh sb="0" eb="2">
      <t>メイボ</t>
    </rPh>
    <rPh sb="3" eb="6">
      <t>ジュウギョウイン</t>
    </rPh>
    <rPh sb="7" eb="9">
      <t>シセツ</t>
    </rPh>
    <rPh sb="9" eb="12">
      <t>リヨウシャ</t>
    </rPh>
    <phoneticPr fontId="2"/>
  </si>
  <si>
    <t>携帯用拡声器</t>
    <rPh sb="0" eb="3">
      <t>ケイタイヨウ</t>
    </rPh>
    <rPh sb="3" eb="6">
      <t>カクセイキ</t>
    </rPh>
    <phoneticPr fontId="2"/>
  </si>
  <si>
    <t>ライフジャケット</t>
    <phoneticPr fontId="2"/>
  </si>
  <si>
    <t>寝具</t>
    <rPh sb="0" eb="2">
      <t>シング</t>
    </rPh>
    <phoneticPr fontId="2"/>
  </si>
  <si>
    <t>防寒具</t>
    <rPh sb="0" eb="2">
      <t>ボウカン</t>
    </rPh>
    <rPh sb="2" eb="3">
      <t>グ</t>
    </rPh>
    <phoneticPr fontId="2"/>
  </si>
  <si>
    <t>おむつ・おしりふき</t>
    <phoneticPr fontId="2"/>
  </si>
  <si>
    <t>常備薬</t>
    <rPh sb="0" eb="3">
      <t>ジョウビヤク</t>
    </rPh>
    <phoneticPr fontId="2"/>
  </si>
  <si>
    <t>おやつ</t>
    <phoneticPr fontId="2"/>
  </si>
  <si>
    <t>おんぶひも</t>
    <phoneticPr fontId="2"/>
  </si>
  <si>
    <t>ウェットティッシュ</t>
    <phoneticPr fontId="2"/>
  </si>
  <si>
    <t>ゴミ袋</t>
    <rPh sb="2" eb="3">
      <t>フクロ</t>
    </rPh>
    <phoneticPr fontId="2"/>
  </si>
  <si>
    <t>タオル</t>
    <phoneticPr fontId="2"/>
  </si>
  <si>
    <t>施設内の
一時避難</t>
    <rPh sb="0" eb="2">
      <t>シセツ</t>
    </rPh>
    <rPh sb="2" eb="3">
      <t>ナイ</t>
    </rPh>
    <rPh sb="5" eb="7">
      <t>イチジ</t>
    </rPh>
    <rPh sb="7" eb="9">
      <t>ヒナン</t>
    </rPh>
    <phoneticPr fontId="2"/>
  </si>
  <si>
    <t>情報収集
・伝達</t>
    <rPh sb="0" eb="2">
      <t>ジョウホウ</t>
    </rPh>
    <rPh sb="2" eb="4">
      <t>シュウシュウ</t>
    </rPh>
    <rPh sb="6" eb="8">
      <t>デンタツ</t>
    </rPh>
    <phoneticPr fontId="2"/>
  </si>
  <si>
    <t>案内旗</t>
    <rPh sb="0" eb="2">
      <t>アンナイ</t>
    </rPh>
    <rPh sb="2" eb="3">
      <t>ハタ</t>
    </rPh>
    <phoneticPr fontId="2"/>
  </si>
  <si>
    <t>電池式照明器具</t>
    <rPh sb="0" eb="2">
      <t>デンチ</t>
    </rPh>
    <rPh sb="2" eb="3">
      <t>シキ</t>
    </rPh>
    <rPh sb="3" eb="5">
      <t>ショウメイ</t>
    </rPh>
    <rPh sb="5" eb="7">
      <t>キグ</t>
    </rPh>
    <phoneticPr fontId="2"/>
  </si>
  <si>
    <t>携帯電話用バッテリー</t>
    <rPh sb="0" eb="2">
      <t>ケイタイ</t>
    </rPh>
    <rPh sb="2" eb="5">
      <t>デンワヨウ</t>
    </rPh>
    <phoneticPr fontId="2"/>
  </si>
  <si>
    <t>浸水を防ぐための対策</t>
    <rPh sb="0" eb="2">
      <t>シンスイ</t>
    </rPh>
    <rPh sb="3" eb="4">
      <t>フセ</t>
    </rPh>
    <rPh sb="8" eb="10">
      <t>タイサク</t>
    </rPh>
    <phoneticPr fontId="2"/>
  </si>
  <si>
    <t>止水板</t>
    <rPh sb="0" eb="1">
      <t>ト</t>
    </rPh>
    <rPh sb="1" eb="2">
      <t>スイ</t>
    </rPh>
    <rPh sb="2" eb="3">
      <t>イタ</t>
    </rPh>
    <phoneticPr fontId="2"/>
  </si>
  <si>
    <t>蛍光塗料</t>
    <rPh sb="0" eb="2">
      <t>ケイコウ</t>
    </rPh>
    <rPh sb="2" eb="4">
      <t>トリョウ</t>
    </rPh>
    <phoneticPr fontId="2"/>
  </si>
  <si>
    <t>８ 防災教育及び訓練の実施</t>
    <phoneticPr fontId="2"/>
  </si>
  <si>
    <t>・毎年</t>
    <phoneticPr fontId="2"/>
  </si>
  <si>
    <t>別添「自衛水防組織活動要領（案）」</t>
    <phoneticPr fontId="2"/>
  </si>
  <si>
    <t>（自衛水防組織の編成）</t>
  </si>
  <si>
    <t>２自衛水防組織には、統括管理者を置く。</t>
  </si>
  <si>
    <t>（１）統括管理者は、管理権限者の命を受け、自衛水防組織の機能が有効に発揮できるよう組織</t>
  </si>
  <si>
    <t>を統括する。</t>
  </si>
  <si>
    <t>４自衛水防組織に、班を置く。</t>
  </si>
  <si>
    <t>(１) 班は、総括・情報班及び避難誘導班とし、各班に班長を置く。</t>
  </si>
  <si>
    <t>(２) 各班の任務は、別表１に掲げる任務とする。</t>
  </si>
  <si>
    <t>(３)防災センター（最低限、通信設備を有するものとする）を自衛水防組織の活動拠点とし、防災</t>
  </si>
  <si>
    <t>センター勤務員及び各班の班長を自衛水防組織の中核として配置する。</t>
  </si>
  <si>
    <t>（自衛水防組織の運用）</t>
  </si>
  <si>
    <t>３　管理権限者は、災害等の応急活動のため緊急連絡網や従業員等の非常参集計画を定めるものとする。</t>
  </si>
  <si>
    <t>（自衛水防組織の装備）</t>
  </si>
  <si>
    <t>第５条管理権限者は、自衛水防組織に必要な装備品を整備するとともに、適正な維持管理に努めなければならない。</t>
  </si>
  <si>
    <t>(１) 自衛水防組織の装備品は、別表２「自衛水防組織装備品リスト」のとおりとする。</t>
  </si>
  <si>
    <t>(２)自衛水防組織の装備品については、統括管理者が防災センターに保管し、必要な点検を行うと</t>
  </si>
  <si>
    <t>ともに点検結果を記録保管し、常時使用できる状態で維持管理する。</t>
  </si>
  <si>
    <t>（自衛水防組織の活動）</t>
  </si>
  <si>
    <t>第６条自衛水防組織の各班は、避難確保計画に基づき情報収集及び避難誘導等の活動を行うものとする。</t>
  </si>
  <si>
    <t>別表1 「自衛水防組織装備品リスト」</t>
    <phoneticPr fontId="2"/>
  </si>
  <si>
    <t>第１条管理権限者は、洪水時等において避難確保計画に基づく円滑かつ迅速な避難を確保するため、
自衛水防組織を編成するものとする。</t>
    <phoneticPr fontId="2"/>
  </si>
  <si>
    <t>（２）統括管理者は、洪水時等における避難行動について、その指揮、命令、監督等一切の権限を有する。</t>
    <phoneticPr fontId="2"/>
  </si>
  <si>
    <t>３管理権限者は、統括管理者の代行者を定め、当該代行者に対し、統括管理者の任務を代行するために
必要な指揮、命令、監督等の権限を付与する。</t>
    <phoneticPr fontId="2"/>
  </si>
  <si>
    <t>第４条管理権限者は、従業員の勤務体制（シフト）も考慮した組織編成に努め、必要な人員の確保及び
従業員等に割り当てた任務の周知徹底を図るものとする。</t>
    <phoneticPr fontId="2"/>
  </si>
  <si>
    <t>２　特に、休日・夜間も施設内に利用者が滞在する施設にあって、休日・夜間に在館する従業員等のみによっては
十分な体制を確保することが難しい場合は、管理権限者は、近隣在住の従業員等の非常参集も考慮して組織編成
に努めるものとする。</t>
    <phoneticPr fontId="2"/>
  </si>
  <si>
    <t>任務</t>
    <rPh sb="0" eb="2">
      <t>ニンム</t>
    </rPh>
    <phoneticPr fontId="2"/>
  </si>
  <si>
    <t>装備品</t>
    <rPh sb="0" eb="3">
      <t>ソウビヒン</t>
    </rPh>
    <phoneticPr fontId="2"/>
  </si>
  <si>
    <t>名簿（従業員、利用者等）</t>
    <rPh sb="0" eb="2">
      <t>メイボ</t>
    </rPh>
    <rPh sb="3" eb="6">
      <t>ジュウギョウイン</t>
    </rPh>
    <rPh sb="7" eb="10">
      <t>リヨウシャ</t>
    </rPh>
    <rPh sb="10" eb="11">
      <t>トウ</t>
    </rPh>
    <phoneticPr fontId="2"/>
  </si>
  <si>
    <t>情報収集及び伝達機器（ラジオ、タブレット、トランシーバー、携帯電話等）</t>
    <rPh sb="0" eb="2">
      <t>ジョウホウ</t>
    </rPh>
    <rPh sb="2" eb="4">
      <t>シュウシュウ</t>
    </rPh>
    <rPh sb="4" eb="5">
      <t>オヨ</t>
    </rPh>
    <rPh sb="6" eb="8">
      <t>デンタツ</t>
    </rPh>
    <rPh sb="8" eb="10">
      <t>キキ</t>
    </rPh>
    <rPh sb="29" eb="31">
      <t>ケイタイ</t>
    </rPh>
    <rPh sb="31" eb="33">
      <t>デンワ</t>
    </rPh>
    <rPh sb="33" eb="34">
      <t>トウ</t>
    </rPh>
    <phoneticPr fontId="2"/>
  </si>
  <si>
    <t>照明器具（懐中電灯、投光機等）</t>
    <rPh sb="0" eb="2">
      <t>ショウメイ</t>
    </rPh>
    <rPh sb="2" eb="4">
      <t>キグ</t>
    </rPh>
    <rPh sb="5" eb="7">
      <t>カイチュウ</t>
    </rPh>
    <rPh sb="7" eb="9">
      <t>デントウ</t>
    </rPh>
    <rPh sb="10" eb="12">
      <t>トウコウ</t>
    </rPh>
    <rPh sb="12" eb="13">
      <t>キ</t>
    </rPh>
    <rPh sb="13" eb="14">
      <t>トウ</t>
    </rPh>
    <phoneticPr fontId="2"/>
  </si>
  <si>
    <t>誘導の標識（案内旗等）</t>
    <rPh sb="0" eb="2">
      <t>ユウドウ</t>
    </rPh>
    <rPh sb="3" eb="5">
      <t>ヒョウシキ</t>
    </rPh>
    <rPh sb="6" eb="8">
      <t>アンナイ</t>
    </rPh>
    <rPh sb="8" eb="10">
      <t>ハタナド</t>
    </rPh>
    <phoneticPr fontId="2"/>
  </si>
  <si>
    <t>情報収集及び伝達機器（タブレット、トランシーバー、携帯電話等）</t>
    <phoneticPr fontId="2"/>
  </si>
  <si>
    <t>懐中電灯</t>
    <phoneticPr fontId="2"/>
  </si>
  <si>
    <t>携帯用拡声器</t>
    <phoneticPr fontId="2"/>
  </si>
  <si>
    <t>誘導用ライフジャケット</t>
    <phoneticPr fontId="2"/>
  </si>
  <si>
    <t>蛍光塗料</t>
    <phoneticPr fontId="2"/>
  </si>
  <si>
    <t>気象情報などの情報収集</t>
    <phoneticPr fontId="2"/>
  </si>
  <si>
    <t>洪水予報等の情報の収集</t>
    <phoneticPr fontId="2"/>
  </si>
  <si>
    <t>避難誘導の実施</t>
    <phoneticPr fontId="2"/>
  </si>
  <si>
    <r>
      <rPr>
        <sz val="11"/>
        <color rgb="FFFF0000"/>
        <rFont val="Meiryo UI"/>
        <family val="3"/>
        <charset val="128"/>
      </rPr>
      <t>避難準備</t>
    </r>
    <r>
      <rPr>
        <sz val="11"/>
        <color theme="1"/>
        <rFont val="Meiryo UI"/>
        <family val="3"/>
        <charset val="128"/>
      </rPr>
      <t>にかかる時間は？</t>
    </r>
    <phoneticPr fontId="2"/>
  </si>
  <si>
    <r>
      <rPr>
        <sz val="11"/>
        <color rgb="FFFF0000"/>
        <rFont val="Meiryo UI"/>
        <family val="3"/>
        <charset val="128"/>
      </rPr>
      <t>避難</t>
    </r>
    <r>
      <rPr>
        <sz val="11"/>
        <color theme="1"/>
        <rFont val="Meiryo UI"/>
        <family val="3"/>
        <charset val="128"/>
      </rPr>
      <t>にかかる時間は？（施設から避難先までの</t>
    </r>
    <r>
      <rPr>
        <sz val="11"/>
        <color rgb="FFFF0000"/>
        <rFont val="Meiryo UI"/>
        <family val="3"/>
        <charset val="128"/>
      </rPr>
      <t>移動時間</t>
    </r>
    <r>
      <rPr>
        <sz val="11"/>
        <color theme="1"/>
        <rFont val="Meiryo UI"/>
        <family val="3"/>
        <charset val="128"/>
      </rPr>
      <t>）</t>
    </r>
    <phoneticPr fontId="2"/>
  </si>
  <si>
    <t>施設名：</t>
    <phoneticPr fontId="2"/>
  </si>
  <si>
    <t>月　作成</t>
    <rPh sb="0" eb="1">
      <t>ガツ</t>
    </rPh>
    <rPh sb="2" eb="4">
      <t>サクセイ</t>
    </rPh>
    <phoneticPr fontId="2"/>
  </si>
  <si>
    <t>昼間　利用者</t>
    <rPh sb="0" eb="2">
      <t>ヒルマ</t>
    </rPh>
    <rPh sb="3" eb="6">
      <t>リヨウシャ</t>
    </rPh>
    <phoneticPr fontId="2"/>
  </si>
  <si>
    <t>昼間　施設職員</t>
    <rPh sb="0" eb="2">
      <t>ヒルマ</t>
    </rPh>
    <rPh sb="3" eb="5">
      <t>シセツ</t>
    </rPh>
    <rPh sb="5" eb="7">
      <t>ショクイン</t>
    </rPh>
    <phoneticPr fontId="2"/>
  </si>
  <si>
    <t>夜間　利用者</t>
    <rPh sb="0" eb="2">
      <t>ヤカン</t>
    </rPh>
    <rPh sb="3" eb="6">
      <t>リヨウシャ</t>
    </rPh>
    <phoneticPr fontId="2"/>
  </si>
  <si>
    <t>夜間　施設職員</t>
    <rPh sb="0" eb="2">
      <t>ヤカン</t>
    </rPh>
    <rPh sb="3" eb="5">
      <t>シセツ</t>
    </rPh>
    <rPh sb="5" eb="7">
      <t>ショクイン</t>
    </rPh>
    <phoneticPr fontId="2"/>
  </si>
  <si>
    <t>休日　利用者</t>
    <rPh sb="3" eb="6">
      <t>リヨウシャ</t>
    </rPh>
    <phoneticPr fontId="2"/>
  </si>
  <si>
    <t>休日　施設職員</t>
    <rPh sb="3" eb="5">
      <t>シセツ</t>
    </rPh>
    <rPh sb="5" eb="7">
      <t>ショクイン</t>
    </rPh>
    <phoneticPr fontId="2"/>
  </si>
  <si>
    <t>月</t>
    <rPh sb="0" eb="1">
      <t>ガツ</t>
    </rPh>
    <phoneticPr fontId="2"/>
  </si>
  <si>
    <t>日付）</t>
    <rPh sb="0" eb="1">
      <t>ヒ</t>
    </rPh>
    <rPh sb="1" eb="2">
      <t>ヅ</t>
    </rPh>
    <phoneticPr fontId="2"/>
  </si>
  <si>
    <t>）（代行者</t>
    <rPh sb="2" eb="5">
      <t>ダイコウシャ</t>
    </rPh>
    <phoneticPr fontId="2"/>
  </si>
  <si>
    <t>班長（</t>
    <rPh sb="0" eb="2">
      <t>ハンチョウ</t>
    </rPh>
    <phoneticPr fontId="2"/>
  </si>
  <si>
    <t>名）</t>
    <rPh sb="0" eb="1">
      <t>メイ</t>
    </rPh>
    <phoneticPr fontId="2"/>
  </si>
  <si>
    <t>河川名</t>
    <rPh sb="0" eb="2">
      <t>カセン</t>
    </rPh>
    <rPh sb="2" eb="3">
      <t>メイ</t>
    </rPh>
    <phoneticPr fontId="2"/>
  </si>
  <si>
    <t>ｍ）</t>
    <phoneticPr fontId="2"/>
  </si>
  <si>
    <t>避難準備時間（避難訓練の実績値もしくは想定値）</t>
    <rPh sb="0" eb="2">
      <t>ヒナン</t>
    </rPh>
    <rPh sb="2" eb="4">
      <t>ジュンビ</t>
    </rPh>
    <rPh sb="4" eb="6">
      <t>ジカン</t>
    </rPh>
    <rPh sb="7" eb="9">
      <t>ヒナン</t>
    </rPh>
    <rPh sb="9" eb="11">
      <t>クンレン</t>
    </rPh>
    <rPh sb="12" eb="15">
      <t>ジッセキチ</t>
    </rPh>
    <rPh sb="19" eb="21">
      <t>ソウテイ</t>
    </rPh>
    <rPh sb="21" eb="22">
      <t>チ</t>
    </rPh>
    <phoneticPr fontId="2"/>
  </si>
  <si>
    <t>目標時間</t>
    <rPh sb="0" eb="2">
      <t>モクヒョウ</t>
    </rPh>
    <rPh sb="2" eb="4">
      <t>ジカン</t>
    </rPh>
    <phoneticPr fontId="2"/>
  </si>
  <si>
    <t>避難時間（避難訓練の実績値もしくは想定値）</t>
    <rPh sb="0" eb="2">
      <t>ヒナン</t>
    </rPh>
    <rPh sb="2" eb="4">
      <t>ジカン</t>
    </rPh>
    <rPh sb="5" eb="7">
      <t>ヒナン</t>
    </rPh>
    <rPh sb="7" eb="9">
      <t>クンレン</t>
    </rPh>
    <rPh sb="10" eb="13">
      <t>ジッセキチ</t>
    </rPh>
    <rPh sb="17" eb="19">
      <t>ソウテイ</t>
    </rPh>
    <rPh sb="19" eb="20">
      <t>チ</t>
    </rPh>
    <phoneticPr fontId="2"/>
  </si>
  <si>
    <t>分</t>
    <rPh sb="0" eb="1">
      <t>フン</t>
    </rPh>
    <phoneticPr fontId="2"/>
  </si>
  <si>
    <t>）分</t>
    <phoneticPr fontId="2"/>
  </si>
  <si>
    <t>）分</t>
    <rPh sb="1" eb="2">
      <t>ブン</t>
    </rPh>
    <phoneticPr fontId="2"/>
  </si>
  <si>
    <t>名称（</t>
    <rPh sb="0" eb="2">
      <t>メイショウ</t>
    </rPh>
    <phoneticPr fontId="2"/>
  </si>
  <si>
    <t>※</t>
    <phoneticPr fontId="2"/>
  </si>
  <si>
    <t>その他</t>
    <rPh sb="2" eb="3">
      <t>タ</t>
    </rPh>
    <phoneticPr fontId="2"/>
  </si>
  <si>
    <t>表紙</t>
    <rPh sb="0" eb="2">
      <t>ヒョウシ</t>
    </rPh>
    <phoneticPr fontId="2"/>
  </si>
  <si>
    <t>様式集</t>
    <rPh sb="0" eb="2">
      <t>ヨウシキ</t>
    </rPh>
    <rPh sb="2" eb="3">
      <t>シュウ</t>
    </rPh>
    <phoneticPr fontId="2"/>
  </si>
  <si>
    <t>手引き参照頁</t>
    <rPh sb="0" eb="2">
      <t>テビ</t>
    </rPh>
    <rPh sb="3" eb="5">
      <t>サンショウ</t>
    </rPh>
    <rPh sb="5" eb="6">
      <t>ページ</t>
    </rPh>
    <phoneticPr fontId="2"/>
  </si>
  <si>
    <t>）の（</t>
    <phoneticPr fontId="2"/>
  </si>
  <si>
    <t>：班長</t>
    <rPh sb="1" eb="3">
      <t>ハンチョウ</t>
    </rPh>
    <phoneticPr fontId="2"/>
  </si>
  <si>
    <t>気象情報などの情報収集</t>
  </si>
  <si>
    <t>自衛水防活動の指揮統制、状況の把握、情報内容の記録</t>
    <phoneticPr fontId="2"/>
  </si>
  <si>
    <t>館内放送等による避難の呼び掛け</t>
    <phoneticPr fontId="2"/>
  </si>
  <si>
    <t>洪水予報等の情報の収集</t>
    <phoneticPr fontId="2"/>
  </si>
  <si>
    <t>関係者及び関係機関との連絡、事前協力の依頼</t>
    <phoneticPr fontId="2"/>
  </si>
  <si>
    <t>避難に関する資機材の準備</t>
    <phoneticPr fontId="2"/>
  </si>
  <si>
    <t>避難誘導の実施</t>
    <phoneticPr fontId="2"/>
  </si>
  <si>
    <t>未避難者、要救助者の確認</t>
    <rPh sb="10" eb="12">
      <t>カクニン</t>
    </rPh>
    <phoneticPr fontId="2"/>
  </si>
  <si>
    <t>河川名</t>
    <phoneticPr fontId="2"/>
  </si>
  <si>
    <t>水位情報（</t>
    <rPh sb="0" eb="2">
      <t>スイイ</t>
    </rPh>
    <rPh sb="2" eb="4">
      <t>ジョウホウ</t>
    </rPh>
    <phoneticPr fontId="2"/>
  </si>
  <si>
    <t>徒歩</t>
    <rPh sb="0" eb="2">
      <t>トホ</t>
    </rPh>
    <phoneticPr fontId="2"/>
  </si>
  <si>
    <t>車両（</t>
    <phoneticPr fontId="2"/>
  </si>
  <si>
    <t>（避難確保資器材一覧）</t>
    <rPh sb="1" eb="3">
      <t>ヒナン</t>
    </rPh>
    <rPh sb="3" eb="5">
      <t>カクホ</t>
    </rPh>
    <rPh sb="5" eb="8">
      <t>シキザイ</t>
    </rPh>
    <rPh sb="8" eb="10">
      <t>イチラン</t>
    </rPh>
    <phoneticPr fontId="2"/>
  </si>
  <si>
    <t>その他</t>
    <phoneticPr fontId="2"/>
  </si>
  <si>
    <t>●備蓄品</t>
    <rPh sb="1" eb="3">
      <t>ビチク</t>
    </rPh>
    <rPh sb="3" eb="4">
      <t>ヒン</t>
    </rPh>
    <phoneticPr fontId="2"/>
  </si>
  <si>
    <t>その他</t>
    <rPh sb="2" eb="3">
      <t>タ</t>
    </rPh>
    <phoneticPr fontId="2"/>
  </si>
  <si>
    <t>※休日に利用者が大きく変化する場合は記入してください。</t>
    <rPh sb="1" eb="3">
      <t>キュウジツ</t>
    </rPh>
    <rPh sb="4" eb="7">
      <t>リヨウシャ</t>
    </rPh>
    <rPh sb="8" eb="9">
      <t>オオ</t>
    </rPh>
    <rPh sb="11" eb="13">
      <t>ヘンカ</t>
    </rPh>
    <rPh sb="15" eb="17">
      <t>バアイ</t>
    </rPh>
    <rPh sb="18" eb="20">
      <t>キニュウ</t>
    </rPh>
    <phoneticPr fontId="2"/>
  </si>
  <si>
    <t>避難場所（施設からの移動距離）</t>
    <rPh sb="0" eb="2">
      <t>ヒナン</t>
    </rPh>
    <rPh sb="2" eb="4">
      <t>バショ</t>
    </rPh>
    <rPh sb="5" eb="7">
      <t>シセツ</t>
    </rPh>
    <rPh sb="10" eb="12">
      <t>イドウ</t>
    </rPh>
    <rPh sb="12" eb="14">
      <t>キョリ</t>
    </rPh>
    <phoneticPr fontId="2"/>
  </si>
  <si>
    <t>その他</t>
    <rPh sb="2" eb="3">
      <t>タ</t>
    </rPh>
    <phoneticPr fontId="2"/>
  </si>
  <si>
    <t>その他（</t>
    <rPh sb="2" eb="3">
      <t>タ</t>
    </rPh>
    <phoneticPr fontId="2"/>
  </si>
  <si>
    <t>）</t>
    <phoneticPr fontId="2"/>
  </si>
  <si>
    <t>(</t>
    <phoneticPr fontId="2"/>
  </si>
  <si>
    <t>自衛水防活動の指揮 統制、状況の把握、情報内容の記録</t>
    <phoneticPr fontId="2"/>
  </si>
  <si>
    <t>未避難者、要救助者の確認</t>
    <phoneticPr fontId="2"/>
  </si>
  <si>
    <t>、</t>
    <phoneticPr fontId="2"/>
  </si>
  <si>
    <t>※施設が実施する任務にチェックを入れてください。追記をされる場合は、"その他"にチェックを入れ、（）内に内容を記載してください。</t>
    <rPh sb="24" eb="26">
      <t>ツイキ</t>
    </rPh>
    <rPh sb="30" eb="32">
      <t>バアイ</t>
    </rPh>
    <rPh sb="37" eb="38">
      <t>タ</t>
    </rPh>
    <rPh sb="45" eb="46">
      <t>イ</t>
    </rPh>
    <rPh sb="50" eb="51">
      <t>ナイ</t>
    </rPh>
    <rPh sb="52" eb="54">
      <t>ナイヨウ</t>
    </rPh>
    <rPh sb="55" eb="57">
      <t>キサイ</t>
    </rPh>
    <phoneticPr fontId="2"/>
  </si>
  <si>
    <t>※施設が実施する任務にチェックを入れてください。追記をされる場合は、"その他"にチェックを入れ、（）内に内容を記載してください。</t>
    <phoneticPr fontId="2"/>
  </si>
  <si>
    <t>※施設が該当する手段にチェックを入れてください。</t>
    <rPh sb="4" eb="6">
      <t>ガイトウ</t>
    </rPh>
    <rPh sb="8" eb="10">
      <t>シュダン</t>
    </rPh>
    <phoneticPr fontId="2"/>
  </si>
  <si>
    <t>収集方法（</t>
    <phoneticPr fontId="2"/>
  </si>
  <si>
    <t>18</t>
    <phoneticPr fontId="2"/>
  </si>
  <si>
    <t>2</t>
    <phoneticPr fontId="2"/>
  </si>
  <si>
    <t>）水位観測所</t>
    <rPh sb="1" eb="3">
      <t>スイイ</t>
    </rPh>
    <rPh sb="3" eb="5">
      <t>カンソク</t>
    </rPh>
    <rPh sb="4" eb="5">
      <t>ジョ</t>
    </rPh>
    <phoneticPr fontId="2"/>
  </si>
  <si>
    <t>警報・注意報の種類</t>
    <rPh sb="0" eb="2">
      <t>ケイホウ</t>
    </rPh>
    <rPh sb="3" eb="6">
      <t>チュウイホウ</t>
    </rPh>
    <rPh sb="7" eb="9">
      <t>シュルイ</t>
    </rPh>
    <phoneticPr fontId="2"/>
  </si>
  <si>
    <t>発表基準</t>
    <rPh sb="0" eb="2">
      <t>ハッピョウ</t>
    </rPh>
    <rPh sb="2" eb="4">
      <t>キジュン</t>
    </rPh>
    <phoneticPr fontId="2"/>
  </si>
  <si>
    <t>大雨注意報</t>
    <phoneticPr fontId="2"/>
  </si>
  <si>
    <t>洪水注意報</t>
    <phoneticPr fontId="2"/>
  </si>
  <si>
    <t>洪水警報</t>
    <phoneticPr fontId="2"/>
  </si>
  <si>
    <t>"</t>
    <phoneticPr fontId="2"/>
  </si>
  <si>
    <t>その他
インターネット検索キーワード</t>
    <rPh sb="2" eb="3">
      <t>タ</t>
    </rPh>
    <rPh sb="11" eb="13">
      <t>ケンサク</t>
    </rPh>
    <phoneticPr fontId="2"/>
  </si>
  <si>
    <t xml:space="preserve"> 避難"</t>
    <phoneticPr fontId="2"/>
  </si>
  <si>
    <t>■</t>
    <phoneticPr fontId="2"/>
  </si>
  <si>
    <t>その他 収集方法</t>
    <rPh sb="2" eb="3">
      <t>タ</t>
    </rPh>
    <rPh sb="4" eb="6">
      <t>シュウシュウ</t>
    </rPh>
    <rPh sb="6" eb="8">
      <t>ホウホウ</t>
    </rPh>
    <phoneticPr fontId="2"/>
  </si>
  <si>
    <t>９ 自衛水防組織の業務に関する事項</t>
    <phoneticPr fontId="2"/>
  </si>
  <si>
    <t>▶毎年</t>
    <phoneticPr fontId="2"/>
  </si>
  <si>
    <t xml:space="preserve">月に行う全職員を対象とした訓練に先立って、自衛水防組織の全構成員を対象として
</t>
    <phoneticPr fontId="2"/>
  </si>
  <si>
    <t>月に新たに自衛水防組織の構成員となった職員を対象として研修を実施する。</t>
    <phoneticPr fontId="2"/>
  </si>
  <si>
    <t>月に新たに自衛水防組織の構成員となった職員を対象として研修を実施する。</t>
    <phoneticPr fontId="2"/>
  </si>
  <si>
    <t>情報収集・伝達及び避難誘導に関する訓練を実施する。</t>
    <phoneticPr fontId="2"/>
  </si>
  <si>
    <t>月に行う全職員を対象とした訓練に先立って、自衛水防組織の全構成員を対象として</t>
    <phoneticPr fontId="2"/>
  </si>
  <si>
    <t>・ 毎年</t>
    <rPh sb="2" eb="4">
      <t>マイトシ</t>
    </rPh>
    <phoneticPr fontId="2"/>
  </si>
  <si>
    <t>計画の報告</t>
    <rPh sb="0" eb="2">
      <t>ケイカク</t>
    </rPh>
    <rPh sb="3" eb="5">
      <t>ホウコク</t>
    </rPh>
    <phoneticPr fontId="2"/>
  </si>
  <si>
    <t>※以下に氏名を入れると自動的に人数が表示されます。</t>
    <rPh sb="1" eb="3">
      <t>イカ</t>
    </rPh>
    <rPh sb="4" eb="6">
      <t>シメイ</t>
    </rPh>
    <rPh sb="7" eb="8">
      <t>イ</t>
    </rPh>
    <rPh sb="11" eb="14">
      <t>ジドウテキ</t>
    </rPh>
    <rPh sb="15" eb="17">
      <t>ニンズウ</t>
    </rPh>
    <rPh sb="18" eb="20">
      <t>ヒョウジ</t>
    </rPh>
    <phoneticPr fontId="2"/>
  </si>
  <si>
    <t>●施設状況</t>
    <rPh sb="1" eb="3">
      <t>シセツ</t>
    </rPh>
    <rPh sb="3" eb="5">
      <t>ジョウキョウ</t>
    </rPh>
    <phoneticPr fontId="2"/>
  </si>
  <si>
    <t>●防災体制一覧表</t>
    <rPh sb="1" eb="3">
      <t>ボウサイ</t>
    </rPh>
    <rPh sb="3" eb="5">
      <t>タイセイ</t>
    </rPh>
    <rPh sb="5" eb="8">
      <t>イチランヒョウ</t>
    </rPh>
    <phoneticPr fontId="2"/>
  </si>
  <si>
    <t>●防災体制確立の判断基準となる河川や観測所</t>
    <rPh sb="1" eb="3">
      <t>ボウサイ</t>
    </rPh>
    <rPh sb="3" eb="5">
      <t>タイセイ</t>
    </rPh>
    <rPh sb="5" eb="7">
      <t>カクリツ</t>
    </rPh>
    <rPh sb="8" eb="10">
      <t>ハンダン</t>
    </rPh>
    <rPh sb="10" eb="12">
      <t>キジュン</t>
    </rPh>
    <rPh sb="15" eb="17">
      <t>カセン</t>
    </rPh>
    <rPh sb="18" eb="20">
      <t>カンソク</t>
    </rPh>
    <rPh sb="20" eb="21">
      <t>ジョ</t>
    </rPh>
    <phoneticPr fontId="2"/>
  </si>
  <si>
    <t>●対象とする河川や観測所が２つある場合は入力してください。</t>
    <rPh sb="1" eb="3">
      <t>タイショウ</t>
    </rPh>
    <rPh sb="6" eb="8">
      <t>カセン</t>
    </rPh>
    <rPh sb="9" eb="11">
      <t>カンソク</t>
    </rPh>
    <rPh sb="11" eb="12">
      <t>ジョ</t>
    </rPh>
    <rPh sb="17" eb="19">
      <t>バアイ</t>
    </rPh>
    <rPh sb="20" eb="22">
      <t>ニュウリョク</t>
    </rPh>
    <phoneticPr fontId="2"/>
  </si>
  <si>
    <t>収集方法</t>
    <phoneticPr fontId="2"/>
  </si>
  <si>
    <t>）</t>
    <phoneticPr fontId="2"/>
  </si>
  <si>
    <t>●情報収集の方法</t>
    <rPh sb="1" eb="3">
      <t>ジョウホウ</t>
    </rPh>
    <rPh sb="3" eb="5">
      <t>シュウシュウ</t>
    </rPh>
    <rPh sb="6" eb="8">
      <t>ホウホウ</t>
    </rPh>
    <phoneticPr fontId="2"/>
  </si>
  <si>
    <t>●洪水予報・河川水位</t>
    <rPh sb="1" eb="3">
      <t>コウズイ</t>
    </rPh>
    <rPh sb="3" eb="5">
      <t>ヨホウ</t>
    </rPh>
    <rPh sb="6" eb="8">
      <t>カセン</t>
    </rPh>
    <rPh sb="8" eb="10">
      <t>スイイ</t>
    </rPh>
    <phoneticPr fontId="2"/>
  </si>
  <si>
    <t>●気象情報</t>
    <rPh sb="1" eb="3">
      <t>キショウ</t>
    </rPh>
    <rPh sb="3" eb="5">
      <t>ジョウホウ</t>
    </rPh>
    <phoneticPr fontId="2"/>
  </si>
  <si>
    <t>●避難路や避難時間について</t>
    <rPh sb="1" eb="4">
      <t>ヒナンロ</t>
    </rPh>
    <rPh sb="5" eb="7">
      <t>ヒナン</t>
    </rPh>
    <rPh sb="7" eb="9">
      <t>ジカン</t>
    </rPh>
    <phoneticPr fontId="2"/>
  </si>
  <si>
    <t>※直線距離とは異なります。</t>
    <rPh sb="1" eb="3">
      <t>チョクセン</t>
    </rPh>
    <rPh sb="3" eb="5">
      <t>キョリ</t>
    </rPh>
    <rPh sb="7" eb="8">
      <t>コト</t>
    </rPh>
    <phoneticPr fontId="2"/>
  </si>
  <si>
    <t>（</t>
  </si>
  <si>
    <t>屋内安全確保（垂直避難）</t>
    <rPh sb="0" eb="2">
      <t>オクナイ</t>
    </rPh>
    <rPh sb="2" eb="4">
      <t>アンゼン</t>
    </rPh>
    <rPh sb="4" eb="6">
      <t>カクホ</t>
    </rPh>
    <rPh sb="7" eb="9">
      <t>スイチョク</t>
    </rPh>
    <rPh sb="9" eb="11">
      <t>ヒナン</t>
    </rPh>
    <phoneticPr fontId="2"/>
  </si>
  <si>
    <t>建物の階数</t>
    <rPh sb="0" eb="2">
      <t>タテモノ</t>
    </rPh>
    <rPh sb="3" eb="5">
      <t>カイスウ</t>
    </rPh>
    <phoneticPr fontId="2"/>
  </si>
  <si>
    <t>浸水深</t>
    <rPh sb="0" eb="2">
      <t>シンスイ</t>
    </rPh>
    <rPh sb="2" eb="3">
      <t>シン</t>
    </rPh>
    <phoneticPr fontId="2"/>
  </si>
  <si>
    <t>階</t>
    <rPh sb="0" eb="1">
      <t>カイ</t>
    </rPh>
    <phoneticPr fontId="2"/>
  </si>
  <si>
    <t>※避難準備時間とは、利用者を自室等から施設外等に移動させ、すぐに避難できる状態になるまでです。訓練等で検証して、入力してください。</t>
    <rPh sb="1" eb="3">
      <t>ヒナン</t>
    </rPh>
    <rPh sb="3" eb="5">
      <t>ジュンビ</t>
    </rPh>
    <rPh sb="5" eb="7">
      <t>ジカン</t>
    </rPh>
    <rPh sb="10" eb="13">
      <t>リヨウシャ</t>
    </rPh>
    <rPh sb="14" eb="16">
      <t>ジシツ</t>
    </rPh>
    <rPh sb="16" eb="17">
      <t>ナド</t>
    </rPh>
    <rPh sb="19" eb="22">
      <t>シセツガイ</t>
    </rPh>
    <rPh sb="22" eb="23">
      <t>トウ</t>
    </rPh>
    <rPh sb="24" eb="26">
      <t>イドウ</t>
    </rPh>
    <rPh sb="32" eb="34">
      <t>ヒナン</t>
    </rPh>
    <rPh sb="37" eb="39">
      <t>ジョウタイ</t>
    </rPh>
    <rPh sb="47" eb="49">
      <t>クンレン</t>
    </rPh>
    <rPh sb="49" eb="50">
      <t>トウ</t>
    </rPh>
    <rPh sb="51" eb="53">
      <t>ケンショウ</t>
    </rPh>
    <rPh sb="56" eb="58">
      <t>ニュウリョク</t>
    </rPh>
    <phoneticPr fontId="2"/>
  </si>
  <si>
    <t>月に全従業員を対象として、情報収集・伝達及び避難誘導に関する訓練を実施する。</t>
    <phoneticPr fontId="2"/>
  </si>
  <si>
    <t>※できれば梅雨前の時期がおすすめです。</t>
    <rPh sb="5" eb="7">
      <t>ツユ</t>
    </rPh>
    <rPh sb="7" eb="8">
      <t>マエ</t>
    </rPh>
    <rPh sb="9" eb="11">
      <t>ジキ</t>
    </rPh>
    <phoneticPr fontId="2"/>
  </si>
  <si>
    <t>位が氾濫注意水位 (避難行動の準備を行う目安としてあらか</t>
    <phoneticPr fontId="2"/>
  </si>
  <si>
    <t>じめ定められた水位) に到達し、さらに水位の上昇が見込まれ</t>
    <phoneticPr fontId="2"/>
  </si>
  <si>
    <t>る場合</t>
    <phoneticPr fontId="2"/>
  </si>
  <si>
    <t>地点）氾濫警戒情</t>
    <phoneticPr fontId="2"/>
  </si>
  <si>
    <t>報発表等</t>
    <phoneticPr fontId="2"/>
  </si>
  <si>
    <t>報発表等</t>
    <phoneticPr fontId="2"/>
  </si>
  <si>
    <t>地点）氾濫注意情</t>
    <phoneticPr fontId="2"/>
  </si>
  <si>
    <t>報発表</t>
    <phoneticPr fontId="2"/>
  </si>
  <si>
    <t>地点）氾濫危険情</t>
    <phoneticPr fontId="2"/>
  </si>
  <si>
    <t>位の上昇が見込まれる場合</t>
    <phoneticPr fontId="2"/>
  </si>
  <si>
    <t>)(</t>
    <phoneticPr fontId="2"/>
  </si>
  <si>
    <t>・(</t>
    <phoneticPr fontId="2"/>
  </si>
  <si>
    <t>・ (</t>
    <phoneticPr fontId="2"/>
  </si>
  <si>
    <t>・　(</t>
    <phoneticPr fontId="2"/>
  </si>
  <si>
    <t>)(</t>
    <phoneticPr fontId="2"/>
  </si>
  <si>
    <t>(</t>
    <phoneticPr fontId="2"/>
  </si>
  <si>
    <t>)水位観測所の水</t>
    <phoneticPr fontId="2"/>
  </si>
  <si>
    <t>)水位観測所の水位</t>
    <phoneticPr fontId="2"/>
  </si>
  <si>
    <t>が一定時間後に氾濫危険水位（ 堤防の決壊など重大な災</t>
    <phoneticPr fontId="2"/>
  </si>
  <si>
    <t>害発生のおそれがある水位としてあらかじめ定められた水位)に</t>
    <phoneticPr fontId="2"/>
  </si>
  <si>
    <t>を行う目安としてあらかじめ定められた水位)に到達し、さらに水</t>
    <phoneticPr fontId="2"/>
  </si>
  <si>
    <t>到達が見込まれる場合、 あるいは避難判断水位 (避難行動</t>
    <phoneticPr fontId="2"/>
  </si>
  <si>
    <t>が特別警戒水位（避難判断水位）に到達した場合</t>
    <phoneticPr fontId="2"/>
  </si>
  <si>
    <t>重大な災害発生のおそれがある水位としてあらかじめ定められた</t>
    <phoneticPr fontId="2"/>
  </si>
  <si>
    <t>)の水位が氾濫危険水位（ 堤防の決壊など</t>
    <phoneticPr fontId="2"/>
  </si>
  <si>
    <t>　(</t>
    <phoneticPr fontId="2"/>
  </si>
  <si>
    <t>地点) 氾濫注意情</t>
    <phoneticPr fontId="2"/>
  </si>
  <si>
    <t>が氾濫注意水位（避難行動の準備を行う目安としてあら</t>
    <phoneticPr fontId="2"/>
  </si>
  <si>
    <t>かじめ定められた水位）に到達し、さらに水位の上昇が見</t>
    <phoneticPr fontId="2"/>
  </si>
  <si>
    <t>込まれる場合</t>
    <phoneticPr fontId="2"/>
  </si>
  <si>
    <t>地点) 氾濫危険情</t>
    <rPh sb="8" eb="9">
      <t>ジョウ</t>
    </rPh>
    <phoneticPr fontId="2"/>
  </si>
  <si>
    <t>報発表等</t>
    <rPh sb="3" eb="4">
      <t>トウ</t>
    </rPh>
    <phoneticPr fontId="2"/>
  </si>
  <si>
    <t>大雨、長雨、融雪などにより河川が増水し、重大な災害が発生するおそれがあると予想したとき</t>
    <phoneticPr fontId="2"/>
  </si>
  <si>
    <t>大雨による重大な災害が発生するおそれがあると予想したとき</t>
    <phoneticPr fontId="2"/>
  </si>
  <si>
    <t>大雨、長雨、融雪などにより河川が増水し、災害が発生するおそれがあると予想したとき</t>
    <phoneticPr fontId="2"/>
  </si>
  <si>
    <t>大雨による災害が発生するおそれがあると予測したとき</t>
    <phoneticPr fontId="2"/>
  </si>
  <si>
    <t>大雨による重大な災害が発生するおそれが著しく大きいと予想したとき</t>
    <phoneticPr fontId="2"/>
  </si>
  <si>
    <t>）階</t>
    <rPh sb="1" eb="2">
      <t>カイ</t>
    </rPh>
    <phoneticPr fontId="2"/>
  </si>
  <si>
    <t>）</t>
    <phoneticPr fontId="2"/>
  </si>
  <si>
    <t>名　　　称</t>
    <rPh sb="0" eb="1">
      <t>ナ</t>
    </rPh>
    <rPh sb="4" eb="5">
      <t>ショウ</t>
    </rPh>
    <phoneticPr fontId="2"/>
  </si>
  <si>
    <t>　5ｍ ～ 10ｍ</t>
    <phoneticPr fontId="2"/>
  </si>
  <si>
    <t>3ｍ ～ 5ｍ</t>
    <phoneticPr fontId="2"/>
  </si>
  <si>
    <t xml:space="preserve">0.5ｍ ～ 3ｍ　 </t>
    <phoneticPr fontId="2"/>
  </si>
  <si>
    <t>　　　　 ～ 0.5ｍ</t>
    <phoneticPr fontId="2"/>
  </si>
  <si>
    <t>建物の浸水イメージ</t>
    <rPh sb="0" eb="2">
      <t>タテモノ</t>
    </rPh>
    <rPh sb="3" eb="5">
      <t>シンスイ</t>
    </rPh>
    <phoneticPr fontId="2"/>
  </si>
  <si>
    <t>（</t>
    <phoneticPr fontId="2"/>
  </si>
  <si>
    <t>グループホーム〇〇〇</t>
    <phoneticPr fontId="2"/>
  </si>
  <si>
    <t>6</t>
    <phoneticPr fontId="2"/>
  </si>
  <si>
    <t>その他 情報伝達について</t>
    <rPh sb="2" eb="3">
      <t>タ</t>
    </rPh>
    <rPh sb="4" eb="6">
      <t>ジョウホウ</t>
    </rPh>
    <rPh sb="6" eb="8">
      <t>デンタツ</t>
    </rPh>
    <phoneticPr fontId="2"/>
  </si>
  <si>
    <t>※施設が保有する資機材にチェックを入れてください。追記をされる場合は、"その他"にチェックを入れ、ボックス内に内容を記載してください。
利用者の数に対して、適切な数量が備蓄できている場合はチェックを入れてください。</t>
    <rPh sb="4" eb="6">
      <t>ホユウ</t>
    </rPh>
    <rPh sb="8" eb="11">
      <t>シキザイ</t>
    </rPh>
    <rPh sb="68" eb="71">
      <t>リヨウシャ</t>
    </rPh>
    <rPh sb="72" eb="73">
      <t>カズ</t>
    </rPh>
    <rPh sb="74" eb="75">
      <t>タイ</t>
    </rPh>
    <rPh sb="78" eb="80">
      <t>テキセツ</t>
    </rPh>
    <rPh sb="81" eb="82">
      <t>カズ</t>
    </rPh>
    <rPh sb="82" eb="83">
      <t>リョウ</t>
    </rPh>
    <rPh sb="84" eb="86">
      <t>ビチク</t>
    </rPh>
    <rPh sb="91" eb="93">
      <t>バアイ</t>
    </rPh>
    <rPh sb="99" eb="100">
      <t>イ</t>
    </rPh>
    <phoneticPr fontId="2"/>
  </si>
  <si>
    <t>避難誘導のための備蓄</t>
    <phoneticPr fontId="2"/>
  </si>
  <si>
    <t>施設内の一時避難のための備蓄</t>
    <phoneticPr fontId="2"/>
  </si>
  <si>
    <t>高齢者のための備蓄</t>
    <phoneticPr fontId="2"/>
  </si>
  <si>
    <t>乳幼児のための備蓄</t>
    <phoneticPr fontId="2"/>
  </si>
  <si>
    <t>その他の備蓄品</t>
    <rPh sb="4" eb="6">
      <t>ビチク</t>
    </rPh>
    <rPh sb="6" eb="7">
      <t>ヒン</t>
    </rPh>
    <phoneticPr fontId="2"/>
  </si>
  <si>
    <t>●浸水を防ぐための対策のための備蓄</t>
    <phoneticPr fontId="2"/>
  </si>
  <si>
    <t>情報収集・伝達のための備蓄</t>
    <phoneticPr fontId="2"/>
  </si>
  <si>
    <t>　情報収集・伝達及び避難誘導に関する訓練を実施する。</t>
    <phoneticPr fontId="2"/>
  </si>
  <si>
    <t>作成者入力欄 記載例</t>
    <rPh sb="0" eb="3">
      <t>サクセイシャ</t>
    </rPh>
    <rPh sb="3" eb="5">
      <t>ニュウリョク</t>
    </rPh>
    <rPh sb="5" eb="6">
      <t>ラン</t>
    </rPh>
    <rPh sb="7" eb="9">
      <t>キサイ</t>
    </rPh>
    <rPh sb="9" eb="10">
      <t>レイ</t>
    </rPh>
    <phoneticPr fontId="2"/>
  </si>
  <si>
    <t>建物に想定される
最大浸水深</t>
    <rPh sb="0" eb="2">
      <t>タテモノ</t>
    </rPh>
    <rPh sb="3" eb="5">
      <t>ソウテイ</t>
    </rPh>
    <rPh sb="9" eb="11">
      <t>サイダイ</t>
    </rPh>
    <rPh sb="11" eb="13">
      <t>シンスイ</t>
    </rPh>
    <rPh sb="13" eb="14">
      <t>シン</t>
    </rPh>
    <phoneticPr fontId="2"/>
  </si>
  <si>
    <t>外来診療中止の掲示</t>
    <phoneticPr fontId="2"/>
  </si>
  <si>
    <t>施設利用者の体調・状態の把握</t>
    <rPh sb="0" eb="2">
      <t>シセツ</t>
    </rPh>
    <rPh sb="2" eb="5">
      <t>リヨウシャ</t>
    </rPh>
    <rPh sb="6" eb="8">
      <t>タイチョウ</t>
    </rPh>
    <rPh sb="9" eb="11">
      <t>ジョウタイ</t>
    </rPh>
    <rPh sb="12" eb="14">
      <t>ハアク</t>
    </rPh>
    <phoneticPr fontId="2"/>
  </si>
  <si>
    <t>連携機関・家族への応援依頼</t>
    <rPh sb="0" eb="2">
      <t>レンケイ</t>
    </rPh>
    <rPh sb="2" eb="4">
      <t>キカン</t>
    </rPh>
    <rPh sb="5" eb="7">
      <t>カゾク</t>
    </rPh>
    <rPh sb="9" eb="11">
      <t>オウエン</t>
    </rPh>
    <rPh sb="11" eb="13">
      <t>イライ</t>
    </rPh>
    <phoneticPr fontId="2"/>
  </si>
  <si>
    <t>・</t>
    <phoneticPr fontId="2"/>
  </si>
  <si>
    <t>安全確保のための誘導用ライフジャケットを着用し、避難ルートや側溝等の危険箇所を指示</t>
    <phoneticPr fontId="2"/>
  </si>
  <si>
    <t>避難する際には、ブレーカーの遮断、ガスの元栓の閉鎖</t>
    <phoneticPr fontId="2"/>
  </si>
  <si>
    <t>浸水の恐れのある階または施設からの退出が概ね完了した時点において、未避難者の有無について確認</t>
    <phoneticPr fontId="2"/>
  </si>
  <si>
    <t>（５）避難に対する事前の備え</t>
    <rPh sb="6" eb="7">
      <t>タイ</t>
    </rPh>
    <rPh sb="9" eb="11">
      <t>ジゼン</t>
    </rPh>
    <rPh sb="12" eb="13">
      <t>ソナ</t>
    </rPh>
    <phoneticPr fontId="2"/>
  </si>
  <si>
    <t>「施設内緊急連絡網」に基づき、また館内放送や掲示板を用いて、体制の確立状況、気象情報、洪水予報等の情報を施設内関係者間で共有する。　）</t>
    <phoneticPr fontId="2"/>
  </si>
  <si>
    <t xml:space="preserve"> （</t>
    <phoneticPr fontId="2"/>
  </si>
  <si>
    <t>徒歩や公共交通機関等を用いての広域避難が困難な者がいる場合には、避難困難者の状態や人数について市町村長に報告する。　）</t>
    <phoneticPr fontId="2"/>
  </si>
  <si>
    <t>Ｐ.１</t>
    <phoneticPr fontId="2"/>
  </si>
  <si>
    <t>Ｐ.２</t>
    <phoneticPr fontId="2"/>
  </si>
  <si>
    <t>Ｐ.３-1
Ｐ.４-1</t>
    <phoneticPr fontId="2"/>
  </si>
  <si>
    <t>Ｐ.３-2
Ｐ.４-2</t>
    <phoneticPr fontId="2"/>
  </si>
  <si>
    <t>Ｐ.5</t>
    <phoneticPr fontId="2"/>
  </si>
  <si>
    <t>Ｐ.８</t>
    <phoneticPr fontId="2"/>
  </si>
  <si>
    <t>Ｐ.９</t>
    <phoneticPr fontId="2"/>
  </si>
  <si>
    <t>Ｐ.４</t>
    <phoneticPr fontId="2"/>
  </si>
  <si>
    <t>地図で確認し、上流の観測所を選ぶことをお薦めします。上流の観測所より近くに観測所がある場合は、上流の観測所と近くの観測所の2箇所を記載してください。</t>
    <phoneticPr fontId="2"/>
  </si>
  <si>
    <t>●施設から避難所までの経路を示す避難経路図を作成し、Ｐ.６に添付してください。</t>
    <phoneticPr fontId="2"/>
  </si>
  <si>
    <t>垂直避難は、大きい川の近く施設の場合、家が流される可能性があるため、注意してください。
浸水深と避難行動の関係は以下のサイトが参考になります。
http://www.river.go.jp/kawabou/reference/index05.html</t>
    <phoneticPr fontId="2"/>
  </si>
  <si>
    <t>地図で確認し、上流の観測所を選ぶことをお薦めします。上流の観測所より近くに観測所がある場合は、上流の観測所と近くの観測所の2箇所を記載してください。</t>
    <phoneticPr fontId="2"/>
  </si>
  <si>
    <t>この計画は、本施設に勤務又は利用する全ての者に適用するものとする。</t>
    <phoneticPr fontId="2"/>
  </si>
  <si>
    <t>避難場所が使用できない場合にそなえ、避難場所に代わる第２の避難場所を検討しておく。　</t>
    <rPh sb="18" eb="22">
      <t>ヒナンバショ</t>
    </rPh>
    <rPh sb="23" eb="24">
      <t>カ</t>
    </rPh>
    <rPh sb="26" eb="27">
      <t>ダイ</t>
    </rPh>
    <rPh sb="29" eb="33">
      <t>ヒナンバショ</t>
    </rPh>
    <rPh sb="34" eb="36">
      <t>ケントウ</t>
    </rPh>
    <phoneticPr fontId="2"/>
  </si>
  <si>
    <t>※避難時間とは施設を出発してから避難場所に到着するまでの時間です。
※施設の建物の高さについては、5階建てまでを想定し、本計画を作成しています。</t>
    <rPh sb="1" eb="3">
      <t>ヒナン</t>
    </rPh>
    <rPh sb="3" eb="5">
      <t>ジカン</t>
    </rPh>
    <rPh sb="7" eb="9">
      <t>シセツ</t>
    </rPh>
    <rPh sb="10" eb="12">
      <t>シュッパツ</t>
    </rPh>
    <rPh sb="16" eb="18">
      <t>ヒナン</t>
    </rPh>
    <rPh sb="18" eb="20">
      <t>バショ</t>
    </rPh>
    <rPh sb="21" eb="23">
      <t>トウチャク</t>
    </rPh>
    <rPh sb="28" eb="30">
      <t>ジカン</t>
    </rPh>
    <rPh sb="35" eb="37">
      <t>シセツ</t>
    </rPh>
    <rPh sb="38" eb="40">
      <t>タテモノ</t>
    </rPh>
    <rPh sb="41" eb="42">
      <t>タカ</t>
    </rPh>
    <rPh sb="50" eb="52">
      <t>カイダ</t>
    </rPh>
    <rPh sb="56" eb="58">
      <t>ソウテイ</t>
    </rPh>
    <rPh sb="60" eb="61">
      <t>ホン</t>
    </rPh>
    <rPh sb="61" eb="63">
      <t>ケイカク</t>
    </rPh>
    <rPh sb="64" eb="66">
      <t>サクセイ</t>
    </rPh>
    <phoneticPr fontId="2"/>
  </si>
  <si>
    <t>「避難確保計画コントロールシート」</t>
    <phoneticPr fontId="2"/>
  </si>
  <si>
    <t>土砂災害</t>
    <rPh sb="0" eb="2">
      <t>ドシャ</t>
    </rPh>
    <rPh sb="2" eb="4">
      <t>サイガイ</t>
    </rPh>
    <phoneticPr fontId="2"/>
  </si>
  <si>
    <t>Ｐ.３-1
Ｐ.３-2</t>
    <phoneticPr fontId="2"/>
  </si>
  <si>
    <t>Ｐ.３-3
Ｐ.３-4</t>
    <phoneticPr fontId="2"/>
  </si>
  <si>
    <t>Ｐ.4</t>
    <phoneticPr fontId="2"/>
  </si>
  <si>
    <t>Ｐ.６-1</t>
    <phoneticPr fontId="2"/>
  </si>
  <si>
    <t>Ｐ.６-2</t>
    <phoneticPr fontId="2"/>
  </si>
  <si>
    <t>がけの表面に水が流れ出す。</t>
    <phoneticPr fontId="2"/>
  </si>
  <si>
    <t>がけから水が噴き出す。</t>
    <phoneticPr fontId="2"/>
  </si>
  <si>
    <t>小石がパラパラと落ちる。</t>
    <phoneticPr fontId="2"/>
  </si>
  <si>
    <t>がけからの水が濁りだす。</t>
    <phoneticPr fontId="2"/>
  </si>
  <si>
    <t>がけの樹木が傾く。</t>
    <phoneticPr fontId="2"/>
  </si>
  <si>
    <t>樹木の根の切れる音がする。</t>
    <phoneticPr fontId="2"/>
  </si>
  <si>
    <t>樹木の倒れる音がする。</t>
    <phoneticPr fontId="2"/>
  </si>
  <si>
    <t>がけに割れ目が見える。</t>
    <phoneticPr fontId="2"/>
  </si>
  <si>
    <t>斜面がふくらみだす。</t>
    <phoneticPr fontId="2"/>
  </si>
  <si>
    <t>地鳴りがする。　</t>
    <phoneticPr fontId="2"/>
  </si>
  <si>
    <t>笛</t>
    <rPh sb="0" eb="1">
      <t>フエ</t>
    </rPh>
    <phoneticPr fontId="2"/>
  </si>
  <si>
    <t>・土砂災害の危険がる場合は、土砂災害の前兆現象について学習する。</t>
    <rPh sb="1" eb="3">
      <t>ドシャ</t>
    </rPh>
    <rPh sb="3" eb="5">
      <t>サイガイ</t>
    </rPh>
    <rPh sb="6" eb="8">
      <t>キケン</t>
    </rPh>
    <rPh sb="10" eb="12">
      <t>バアイ</t>
    </rPh>
    <rPh sb="14" eb="16">
      <t>ドシャ</t>
    </rPh>
    <rPh sb="16" eb="18">
      <t>サイガイ</t>
    </rPh>
    <rPh sb="19" eb="21">
      <t>ゼンチョウ</t>
    </rPh>
    <rPh sb="21" eb="23">
      <t>ゲンショウ</t>
    </rPh>
    <rPh sb="27" eb="29">
      <t>ガクシュウ</t>
    </rPh>
    <phoneticPr fontId="2"/>
  </si>
  <si>
    <t>避難完了</t>
    <rPh sb="2" eb="4">
      <t>カンリョウ</t>
    </rPh>
    <phoneticPr fontId="2"/>
  </si>
  <si>
    <t>気象予報・水位到達情報</t>
    <rPh sb="0" eb="2">
      <t>キショウ</t>
    </rPh>
    <rPh sb="2" eb="4">
      <t>ヨホウ</t>
    </rPh>
    <rPh sb="5" eb="7">
      <t>スイイ</t>
    </rPh>
    <rPh sb="7" eb="9">
      <t>トウタツ</t>
    </rPh>
    <rPh sb="9" eb="11">
      <t>ジョウホウ</t>
    </rPh>
    <phoneticPr fontId="2"/>
  </si>
  <si>
    <t>水位）に到達</t>
  </si>
  <si>
    <t>●土砂災害に対する防災体制確立の判断基準</t>
    <rPh sb="1" eb="3">
      <t>ドシャ</t>
    </rPh>
    <rPh sb="3" eb="5">
      <t>サイガイ</t>
    </rPh>
    <rPh sb="6" eb="7">
      <t>タイ</t>
    </rPh>
    <rPh sb="9" eb="11">
      <t>ボウサイ</t>
    </rPh>
    <rPh sb="11" eb="13">
      <t>タイセイ</t>
    </rPh>
    <rPh sb="13" eb="15">
      <t>カクリツ</t>
    </rPh>
    <rPh sb="16" eb="18">
      <t>ハンダン</t>
    </rPh>
    <rPh sb="18" eb="20">
      <t>キジュン</t>
    </rPh>
    <phoneticPr fontId="2"/>
  </si>
  <si>
    <t>6.２ 施設周辺の避難経路図</t>
    <phoneticPr fontId="2"/>
  </si>
  <si>
    <t>土砂災害時の避難場所は、土砂災害ハザードマップの特別警戒区域、警戒区域から、以下の場所とする。</t>
    <rPh sb="0" eb="2">
      <t>ドシャ</t>
    </rPh>
    <rPh sb="2" eb="4">
      <t>サイガイ</t>
    </rPh>
    <rPh sb="12" eb="14">
      <t>ドシャ</t>
    </rPh>
    <rPh sb="14" eb="16">
      <t>サイガイ</t>
    </rPh>
    <rPh sb="24" eb="26">
      <t>トクベツ</t>
    </rPh>
    <rPh sb="26" eb="28">
      <t>ケイカイ</t>
    </rPh>
    <rPh sb="28" eb="30">
      <t>クイキ</t>
    </rPh>
    <rPh sb="31" eb="33">
      <t>ケイカイ</t>
    </rPh>
    <rPh sb="33" eb="35">
      <t>クイキ</t>
    </rPh>
    <phoneticPr fontId="2"/>
  </si>
  <si>
    <t>避難のポイント</t>
    <rPh sb="0" eb="2">
      <t>ヒナン</t>
    </rPh>
    <phoneticPr fontId="2"/>
  </si>
  <si>
    <t>・自宅の2階以上の部分</t>
  </si>
  <si>
    <t>・近くの堅牢な建物の２階以上</t>
  </si>
  <si>
    <t>●施設から避難所までの経路を示す避難経路図を作成し、Ｐ.６-２に添付してください。</t>
    <phoneticPr fontId="2"/>
  </si>
  <si>
    <t>※プルダウンで所在自治体を選んでください。</t>
    <rPh sb="7" eb="9">
      <t>ショザイ</t>
    </rPh>
    <rPh sb="9" eb="12">
      <t>ジチタイ</t>
    </rPh>
    <rPh sb="13" eb="14">
      <t>エラ</t>
    </rPh>
    <phoneticPr fontId="2"/>
  </si>
  <si>
    <t>警戒体制</t>
  </si>
  <si>
    <t>非常体制</t>
  </si>
  <si>
    <t>①避難誘導</t>
    <phoneticPr fontId="2"/>
  </si>
  <si>
    <t>入力必須</t>
    <rPh sb="0" eb="2">
      <t>ニュウリョク</t>
    </rPh>
    <rPh sb="2" eb="4">
      <t>ヒッス</t>
    </rPh>
    <phoneticPr fontId="2"/>
  </si>
  <si>
    <t>該当する場合入力</t>
  </si>
  <si>
    <t>自由記入</t>
    <phoneticPr fontId="2"/>
  </si>
  <si>
    <t>洪水</t>
    <rPh sb="0" eb="2">
      <t>コウズイ</t>
    </rPh>
    <phoneticPr fontId="2"/>
  </si>
  <si>
    <t>1　計画の目的
2　計画の報告
3　計画の適用範囲</t>
    <rPh sb="2" eb="4">
      <t>ケイカク</t>
    </rPh>
    <rPh sb="5" eb="7">
      <t>モクテキ</t>
    </rPh>
    <rPh sb="10" eb="12">
      <t>ケイカク</t>
    </rPh>
    <rPh sb="13" eb="15">
      <t>ホウコク</t>
    </rPh>
    <rPh sb="18" eb="20">
      <t>ケイカク</t>
    </rPh>
    <rPh sb="21" eb="23">
      <t>テキヨウ</t>
    </rPh>
    <rPh sb="23" eb="25">
      <t>ハンイ</t>
    </rPh>
    <phoneticPr fontId="2"/>
  </si>
  <si>
    <t>4.1　防災体制</t>
    <rPh sb="4" eb="6">
      <t>ボウサイ</t>
    </rPh>
    <rPh sb="6" eb="8">
      <t>タイセイ</t>
    </rPh>
    <phoneticPr fontId="2"/>
  </si>
  <si>
    <t>5　情報収集・伝達</t>
    <rPh sb="2" eb="4">
      <t>ジョウホウ</t>
    </rPh>
    <rPh sb="4" eb="6">
      <t>シュウシュウ</t>
    </rPh>
    <rPh sb="7" eb="9">
      <t>デンタツ</t>
    </rPh>
    <phoneticPr fontId="2"/>
  </si>
  <si>
    <t>6.3 避難誘導方法</t>
    <phoneticPr fontId="2"/>
  </si>
  <si>
    <t>6.3　避難誘導方法</t>
    <rPh sb="4" eb="6">
      <t>ヒナン</t>
    </rPh>
    <rPh sb="6" eb="8">
      <t>ユウドウ</t>
    </rPh>
    <rPh sb="8" eb="10">
      <t>ホウホウ</t>
    </rPh>
    <phoneticPr fontId="2"/>
  </si>
  <si>
    <t>7　避難の確保を図るための施設の整備</t>
    <rPh sb="2" eb="4">
      <t>ヒナン</t>
    </rPh>
    <rPh sb="5" eb="7">
      <t>カクホ</t>
    </rPh>
    <rPh sb="8" eb="9">
      <t>ハカ</t>
    </rPh>
    <rPh sb="13" eb="15">
      <t>シセツ</t>
    </rPh>
    <rPh sb="16" eb="18">
      <t>セイビ</t>
    </rPh>
    <phoneticPr fontId="2"/>
  </si>
  <si>
    <t>①洪水予報等
　 の情報収集
②使用する資
　 器材の準備
③利用者家族
　 への事前連
　 絡
④周辺住民へ
 　の事前協力
　 依頼
⑤要配慮者の
　 避難誘導</t>
    <rPh sb="70" eb="71">
      <t>ヨウ</t>
    </rPh>
    <rPh sb="71" eb="73">
      <t>ハイリョ</t>
    </rPh>
    <rPh sb="73" eb="74">
      <t>シャ</t>
    </rPh>
    <rPh sb="78" eb="80">
      <t>ヒナン</t>
    </rPh>
    <rPh sb="80" eb="82">
      <t>ユウドウ</t>
    </rPh>
    <phoneticPr fontId="2"/>
  </si>
  <si>
    <t>①洪水予報等
　 の情報収集
②使用する資
　 器材の準備
③利用者家族
　 への事前連
　 絡
④周辺住民へ
 　の事前協力
　 依頼
⑤要配慮者の
　 避難誘導</t>
    <rPh sb="70" eb="71">
      <t>ヨウ</t>
    </rPh>
    <rPh sb="71" eb="73">
      <t>ハイリョ</t>
    </rPh>
    <rPh sb="73" eb="74">
      <t>シャ</t>
    </rPh>
    <phoneticPr fontId="2"/>
  </si>
  <si>
    <t>施設内全体への避難誘導</t>
    <rPh sb="0" eb="2">
      <t>シセツ</t>
    </rPh>
    <rPh sb="2" eb="3">
      <t>ナイ</t>
    </rPh>
    <rPh sb="3" eb="5">
      <t>ゼンタイ</t>
    </rPh>
    <rPh sb="7" eb="9">
      <t>ヒナン</t>
    </rPh>
    <rPh sb="9" eb="11">
      <t>ユウドウ</t>
    </rPh>
    <phoneticPr fontId="2"/>
  </si>
  <si>
    <t>①洪水予報等
　 の情報収集
②使用する資
　 器材の準備
③利用者家族
　 への事前連
　 絡
④周辺住民へ
 　の事前協力
　 依頼
⑤要配慮者の
　 避難誘導</t>
    <rPh sb="70" eb="74">
      <t>ヨウハイリョシャ</t>
    </rPh>
    <rPh sb="78" eb="82">
      <t>ヒナンユウドウ</t>
    </rPh>
    <phoneticPr fontId="2"/>
  </si>
  <si>
    <t>施設内全体への避難誘導</t>
    <rPh sb="0" eb="2">
      <t>シセツ</t>
    </rPh>
    <rPh sb="2" eb="3">
      <t>ナイ</t>
    </rPh>
    <rPh sb="3" eb="5">
      <t>ゼンタイ</t>
    </rPh>
    <phoneticPr fontId="2"/>
  </si>
  <si>
    <t>＜土砂災害の場合＞</t>
    <rPh sb="1" eb="3">
      <t>ドシャ</t>
    </rPh>
    <rPh sb="3" eb="5">
      <t>サイガイ</t>
    </rPh>
    <phoneticPr fontId="2"/>
  </si>
  <si>
    <t>①洪水予報等の情報収集
②使用する資器材の準備
③利用者家族への事前連絡
④周辺住民への事前協力依頼
⑤要配慮者の避難誘導</t>
    <rPh sb="52" eb="53">
      <t>ヨウ</t>
    </rPh>
    <rPh sb="53" eb="55">
      <t>ハイリョ</t>
    </rPh>
    <rPh sb="55" eb="56">
      <t>シャ</t>
    </rPh>
    <rPh sb="57" eb="59">
      <t>ヒナン</t>
    </rPh>
    <rPh sb="59" eb="61">
      <t>ユウドウ</t>
    </rPh>
    <phoneticPr fontId="2"/>
  </si>
  <si>
    <t>・がけや沢筋から離れた部屋</t>
    <phoneticPr fontId="2"/>
  </si>
  <si>
    <t>災害が発生するおそれがある場合、担当職員の増員や運営（中止など）について検討する。</t>
    <rPh sb="0" eb="2">
      <t>サイガイ</t>
    </rPh>
    <rPh sb="3" eb="5">
      <t>ハッセイ</t>
    </rPh>
    <rPh sb="13" eb="15">
      <t>バアイ</t>
    </rPh>
    <rPh sb="16" eb="18">
      <t>タントウ</t>
    </rPh>
    <rPh sb="18" eb="20">
      <t>ショクイン</t>
    </rPh>
    <rPh sb="21" eb="23">
      <t>ゾウイン</t>
    </rPh>
    <rPh sb="24" eb="26">
      <t>ウンエイ</t>
    </rPh>
    <rPh sb="27" eb="29">
      <t>チュウシ</t>
    </rPh>
    <rPh sb="36" eb="38">
      <t>ケントウ</t>
    </rPh>
    <phoneticPr fontId="2"/>
  </si>
  <si>
    <t>●施設に想定される災害リスクを☑チェックしてください。</t>
    <phoneticPr fontId="2"/>
  </si>
  <si>
    <t>入力不要</t>
    <rPh sb="0" eb="2">
      <t>ニュウリョク</t>
    </rPh>
    <rPh sb="2" eb="4">
      <t>フヨウ</t>
    </rPh>
    <phoneticPr fontId="2"/>
  </si>
  <si>
    <t>●洪水・土砂災害時の避難に関する情報とその収集方法</t>
    <rPh sb="1" eb="3">
      <t>コウズイ</t>
    </rPh>
    <rPh sb="4" eb="6">
      <t>ドシャ</t>
    </rPh>
    <rPh sb="6" eb="8">
      <t>サイガイ</t>
    </rPh>
    <rPh sb="8" eb="9">
      <t>ジ</t>
    </rPh>
    <rPh sb="10" eb="12">
      <t>ヒナン</t>
    </rPh>
    <rPh sb="13" eb="14">
      <t>カン</t>
    </rPh>
    <rPh sb="16" eb="18">
      <t>ジョウホウ</t>
    </rPh>
    <rPh sb="21" eb="23">
      <t>シュウシュウ</t>
    </rPh>
    <rPh sb="23" eb="25">
      <t>ホウホウ</t>
    </rPh>
    <phoneticPr fontId="2"/>
  </si>
  <si>
    <t>土砂災害</t>
    <phoneticPr fontId="2"/>
  </si>
  <si>
    <t>土のう</t>
    <rPh sb="0" eb="1">
      <t>ド</t>
    </rPh>
    <phoneticPr fontId="2"/>
  </si>
  <si>
    <t>所在市町村</t>
    <rPh sb="2" eb="5">
      <t>シチョウソン</t>
    </rPh>
    <phoneticPr fontId="2"/>
  </si>
  <si>
    <t>所在市町村</t>
    <phoneticPr fontId="2"/>
  </si>
  <si>
    <t>入力欄の凡例</t>
    <rPh sb="0" eb="2">
      <t>ニュウリョク</t>
    </rPh>
    <rPh sb="2" eb="3">
      <t>ラン</t>
    </rPh>
    <rPh sb="4" eb="6">
      <t>ハンレイ</t>
    </rPh>
    <phoneticPr fontId="2"/>
  </si>
  <si>
    <t>Ｐ.5</t>
  </si>
  <si>
    <t>自動入力（入力しないでください）</t>
    <phoneticPr fontId="2"/>
  </si>
  <si>
    <t>笛</t>
    <rPh sb="0" eb="1">
      <t>フエ</t>
    </rPh>
    <phoneticPr fontId="2"/>
  </si>
  <si>
    <t>生理用品</t>
    <phoneticPr fontId="2"/>
  </si>
  <si>
    <t>食料（推奨：1人あたり3日分）</t>
    <rPh sb="0" eb="2">
      <t>ショクリョウ</t>
    </rPh>
    <rPh sb="3" eb="5">
      <t>スイショウ</t>
    </rPh>
    <rPh sb="6" eb="8">
      <t>ヒトリ</t>
    </rPh>
    <rPh sb="12" eb="13">
      <t>ニチ</t>
    </rPh>
    <phoneticPr fontId="2"/>
  </si>
  <si>
    <t>食料（推奨：1人あたり3日分）</t>
    <rPh sb="0" eb="2">
      <t>ショクリョウ</t>
    </rPh>
    <rPh sb="3" eb="5">
      <t>スイショウ</t>
    </rPh>
    <rPh sb="6" eb="8">
      <t>ヒトリ</t>
    </rPh>
    <rPh sb="12" eb="14">
      <t>ニチブン</t>
    </rPh>
    <phoneticPr fontId="2"/>
  </si>
  <si>
    <t>食料（推奨：1人あたり3日分）</t>
    <rPh sb="0" eb="2">
      <t>ショクリョウ</t>
    </rPh>
    <rPh sb="3" eb="5">
      <t>スイショウ</t>
    </rPh>
    <rPh sb="7" eb="8">
      <t>ニン</t>
    </rPh>
    <rPh sb="12" eb="14">
      <t>ニチブン</t>
    </rPh>
    <phoneticPr fontId="2"/>
  </si>
  <si>
    <t>○○中学校</t>
    <rPh sb="2" eb="5">
      <t>チュウガッコウ</t>
    </rPh>
    <phoneticPr fontId="2"/>
  </si>
  <si>
    <t>○○中学校</t>
    <phoneticPr fontId="2"/>
  </si>
  <si>
    <t>●施設から避難場所までの経路を示す避難経路図を作成し、Ｐ.６-１に添付してください。</t>
    <rPh sb="7" eb="9">
      <t>バショ</t>
    </rPh>
    <phoneticPr fontId="2"/>
  </si>
  <si>
    <t>●施設から避難場所までの経路を示す避難経路図を作成し、Ｐ.６-２に添付してください。</t>
    <phoneticPr fontId="2"/>
  </si>
  <si>
    <t>洪水・土砂災害時の避難確保計画</t>
    <rPh sb="3" eb="5">
      <t>ドシャ</t>
    </rPh>
    <rPh sb="5" eb="7">
      <t>サイガイ</t>
    </rPh>
    <phoneticPr fontId="2"/>
  </si>
  <si>
    <t>避難先への協力要請</t>
    <rPh sb="0" eb="3">
      <t>ヒナンサキ</t>
    </rPh>
    <rPh sb="5" eb="7">
      <t>キョウリョク</t>
    </rPh>
    <rPh sb="7" eb="9">
      <t>ヨウセイ</t>
    </rPh>
    <phoneticPr fontId="2"/>
  </si>
  <si>
    <t>避難に際し、特に配慮が必要な利用者の状況確認</t>
    <rPh sb="0" eb="2">
      <t>ヒナン</t>
    </rPh>
    <rPh sb="3" eb="4">
      <t>サイ</t>
    </rPh>
    <rPh sb="6" eb="7">
      <t>トク</t>
    </rPh>
    <rPh sb="8" eb="10">
      <t>ハイリョ</t>
    </rPh>
    <rPh sb="11" eb="13">
      <t>ヒツヨウ</t>
    </rPh>
    <rPh sb="14" eb="17">
      <t>リヨウシャ</t>
    </rPh>
    <rPh sb="18" eb="20">
      <t>ジョウキョウ</t>
    </rPh>
    <rPh sb="20" eb="22">
      <t>カクニン</t>
    </rPh>
    <phoneticPr fontId="2"/>
  </si>
  <si>
    <t>利用者家族への情報提供</t>
    <rPh sb="0" eb="3">
      <t>リヨウシャ</t>
    </rPh>
    <rPh sb="3" eb="5">
      <t>カゾク</t>
    </rPh>
    <rPh sb="7" eb="9">
      <t>ジョウホウ</t>
    </rPh>
    <rPh sb="9" eb="11">
      <t>テイキョウ</t>
    </rPh>
    <phoneticPr fontId="2"/>
  </si>
  <si>
    <t>避難経路の再確認</t>
    <rPh sb="0" eb="2">
      <t>ヒナン</t>
    </rPh>
    <rPh sb="2" eb="4">
      <t>ケイロ</t>
    </rPh>
    <rPh sb="5" eb="8">
      <t>サイカクニン</t>
    </rPh>
    <phoneticPr fontId="2"/>
  </si>
  <si>
    <t>利用者の家族に対して、「ご家族連絡先」に基づき、避難所へ避難する旨、避難が完了した旨を連絡する。</t>
    <rPh sb="0" eb="3">
      <t>リヨウシャ</t>
    </rPh>
    <rPh sb="4" eb="6">
      <t>カゾク</t>
    </rPh>
    <rPh sb="7" eb="8">
      <t>タイ</t>
    </rPh>
    <rPh sb="13" eb="15">
      <t>カゾク</t>
    </rPh>
    <rPh sb="15" eb="17">
      <t>レンラク</t>
    </rPh>
    <rPh sb="17" eb="18">
      <t>サキ</t>
    </rPh>
    <rPh sb="20" eb="21">
      <t>モト</t>
    </rPh>
    <rPh sb="24" eb="27">
      <t>ヒナンジョ</t>
    </rPh>
    <rPh sb="28" eb="30">
      <t>ヒナン</t>
    </rPh>
    <rPh sb="32" eb="33">
      <t>ムネ</t>
    </rPh>
    <rPh sb="34" eb="36">
      <t>ヒナン</t>
    </rPh>
    <rPh sb="37" eb="39">
      <t>カンリョウ</t>
    </rPh>
    <rPh sb="41" eb="42">
      <t>ムネ</t>
    </rPh>
    <rPh sb="43" eb="45">
      <t>レンラク</t>
    </rPh>
    <phoneticPr fontId="2"/>
  </si>
  <si>
    <t>関連施設に対して、「●●連絡先」に基づき、避難所へ避難する旨、避難が完了した旨を連絡する。</t>
    <rPh sb="0" eb="2">
      <t>カンレン</t>
    </rPh>
    <rPh sb="2" eb="4">
      <t>シセツ</t>
    </rPh>
    <rPh sb="5" eb="6">
      <t>タイ</t>
    </rPh>
    <phoneticPr fontId="2"/>
  </si>
  <si>
    <t>自衛消防隊長（</t>
    <rPh sb="0" eb="2">
      <t>ジエイ</t>
    </rPh>
    <rPh sb="2" eb="5">
      <t>ショウボウタイ</t>
    </rPh>
    <rPh sb="5" eb="6">
      <t>チョウ</t>
    </rPh>
    <phoneticPr fontId="2"/>
  </si>
  <si>
    <t>●通報班</t>
    <rPh sb="1" eb="3">
      <t>ツウホウ</t>
    </rPh>
    <rPh sb="3" eb="4">
      <t>ハン</t>
    </rPh>
    <phoneticPr fontId="2"/>
  </si>
  <si>
    <t>通報班</t>
    <rPh sb="0" eb="2">
      <t>ツウホウ</t>
    </rPh>
    <rPh sb="2" eb="3">
      <t>ハン</t>
    </rPh>
    <phoneticPr fontId="2"/>
  </si>
  <si>
    <t>※極力、自衛消防隊長とは別の方にしてください。</t>
    <rPh sb="1" eb="3">
      <t>キョクリョク</t>
    </rPh>
    <rPh sb="4" eb="6">
      <t>ジエイ</t>
    </rPh>
    <rPh sb="6" eb="9">
      <t>ショウボウタイ</t>
    </rPh>
    <rPh sb="9" eb="10">
      <t>チョウ</t>
    </rPh>
    <rPh sb="12" eb="13">
      <t>ベツ</t>
    </rPh>
    <rPh sb="14" eb="15">
      <t>カタ</t>
    </rPh>
    <phoneticPr fontId="2"/>
  </si>
  <si>
    <t>※極力、自衛消防隊長とは別の方にしてください。</t>
    <rPh sb="1" eb="3">
      <t>キョクリョク</t>
    </rPh>
    <rPh sb="4" eb="10">
      <t>ジエイショウボウタイチョウ</t>
    </rPh>
    <rPh sb="12" eb="13">
      <t>ベツ</t>
    </rPh>
    <rPh sb="14" eb="15">
      <t>カタ</t>
    </rPh>
    <phoneticPr fontId="2"/>
  </si>
  <si>
    <t>※極力、自衛消防隊長、通報班長とは別の方にしてください。</t>
    <rPh sb="1" eb="3">
      <t>キョクリョク</t>
    </rPh>
    <rPh sb="4" eb="6">
      <t>ジエイ</t>
    </rPh>
    <rPh sb="6" eb="9">
      <t>ショウボウタイ</t>
    </rPh>
    <rPh sb="9" eb="10">
      <t>チョウ</t>
    </rPh>
    <rPh sb="11" eb="13">
      <t>ツウホウ</t>
    </rPh>
    <rPh sb="13" eb="15">
      <t>ハンチョウ</t>
    </rPh>
    <rPh sb="17" eb="18">
      <t>ベツ</t>
    </rPh>
    <rPh sb="19" eb="20">
      <t>カタ</t>
    </rPh>
    <phoneticPr fontId="2"/>
  </si>
  <si>
    <t>　自衛消防隊長(</t>
    <phoneticPr fontId="2"/>
  </si>
  <si>
    <t>・【警戒レベル５相当】大雨特別警報発表</t>
    <phoneticPr fontId="2"/>
  </si>
  <si>
    <t>・【警戒レベル４相当】　(</t>
    <phoneticPr fontId="2"/>
  </si>
  <si>
    <t>・【警戒レベル４相当】</t>
    <phoneticPr fontId="2"/>
  </si>
  <si>
    <t>)の水位が</t>
    <phoneticPr fontId="2"/>
  </si>
  <si>
    <t xml:space="preserve"> 土砂災害警戒情報発表</t>
    <phoneticPr fontId="2"/>
  </si>
  <si>
    <t>・ 【警戒レベル２相当】</t>
    <phoneticPr fontId="2"/>
  </si>
  <si>
    <t>・【警戒レベル３相当】</t>
    <phoneticPr fontId="2"/>
  </si>
  <si>
    <t xml:space="preserve">・【警戒レベル５相当】 </t>
    <phoneticPr fontId="2"/>
  </si>
  <si>
    <t xml:space="preserve"> 大雨特別警報発表</t>
    <phoneticPr fontId="2"/>
  </si>
  <si>
    <t>氾濫危険水位（堤防の決壊など重大な災害発生のおそれ</t>
    <phoneticPr fontId="2"/>
  </si>
  <si>
    <t>がある水位としてあらかじめ定められた水位）に到達</t>
    <phoneticPr fontId="2"/>
  </si>
  <si>
    <t>・ 【警戒レベル２相当】大雨・洪水注意報発表</t>
    <rPh sb="3" eb="5">
      <t>ケイカイ</t>
    </rPh>
    <rPh sb="9" eb="11">
      <t>ソウトウ</t>
    </rPh>
    <phoneticPr fontId="2"/>
  </si>
  <si>
    <t>・ 【警戒レベル３相当】大雨・洪水警報発表</t>
    <phoneticPr fontId="2"/>
  </si>
  <si>
    <t>・【警戒レベル２相当】大雨・洪水注意報発表</t>
    <phoneticPr fontId="2"/>
  </si>
  <si>
    <t>・【警戒レベル３相当】大雨・洪水警報発表</t>
    <phoneticPr fontId="2"/>
  </si>
  <si>
    <t>・ 【警戒レベル２相当】大雨・洪水注意報発表</t>
    <phoneticPr fontId="2"/>
  </si>
  <si>
    <t>・【警戒レベル３相当】 大雨・洪水警報発表</t>
    <phoneticPr fontId="2"/>
  </si>
  <si>
    <t xml:space="preserve">①、③、④
通報班
②、⑤
避難誘導班
</t>
    <rPh sb="6" eb="8">
      <t>ツウホウ</t>
    </rPh>
    <rPh sb="8" eb="9">
      <t>ハン</t>
    </rPh>
    <rPh sb="19" eb="20">
      <t>ハン</t>
    </rPh>
    <phoneticPr fontId="2"/>
  </si>
  <si>
    <t>避難誘導班</t>
    <rPh sb="4" eb="5">
      <t>ハン</t>
    </rPh>
    <phoneticPr fontId="2"/>
  </si>
  <si>
    <t>①、③、④
通報班
②、⑤
避難誘導班</t>
    <rPh sb="6" eb="8">
      <t>ツウホウ</t>
    </rPh>
    <rPh sb="8" eb="9">
      <t>ハン</t>
    </rPh>
    <rPh sb="19" eb="20">
      <t>ハン</t>
    </rPh>
    <phoneticPr fontId="2"/>
  </si>
  <si>
    <t>①、③、④
通報班
②、⑤
避難誘導班</t>
    <rPh sb="6" eb="8">
      <t>ツウホウ</t>
    </rPh>
    <rPh sb="8" eb="9">
      <t>ハン</t>
    </rPh>
    <rPh sb="18" eb="19">
      <t>ハン</t>
    </rPh>
    <phoneticPr fontId="2"/>
  </si>
  <si>
    <t>①避難誘導班</t>
    <rPh sb="5" eb="6">
      <t>ハン</t>
    </rPh>
    <phoneticPr fontId="2"/>
  </si>
  <si>
    <t>情報伝達  　（　</t>
    <rPh sb="0" eb="2">
      <t>ジョウホウ</t>
    </rPh>
    <rPh sb="2" eb="4">
      <t>デンタツ</t>
    </rPh>
    <phoneticPr fontId="2"/>
  </si>
  <si>
    <t>実際の避難時には、避難経路の状況を臨機に判断し、安全を確
保した避難を実施する。</t>
    <phoneticPr fontId="2"/>
  </si>
  <si>
    <t xml:space="preserve"> 大雨注意報発表</t>
    <phoneticPr fontId="2"/>
  </si>
  <si>
    <t xml:space="preserve"> 場合に、見直す。</t>
    <phoneticPr fontId="2"/>
  </si>
  <si>
    <t>出典：「要配慮者利用施設（医療施設等を除く）に係る避難確保計画作成の手引き（洪水・内水・高潮編）（平成29年6月、国土交通省水管理・国土保全局河川環境課水防企画室）」</t>
    <rPh sb="0" eb="2">
      <t>シュッテン</t>
    </rPh>
    <rPh sb="4" eb="5">
      <t>ヨウ</t>
    </rPh>
    <rPh sb="5" eb="7">
      <t>ハイリョ</t>
    </rPh>
    <rPh sb="7" eb="8">
      <t>シャ</t>
    </rPh>
    <rPh sb="8" eb="10">
      <t>リヨウ</t>
    </rPh>
    <rPh sb="10" eb="12">
      <t>シセツ</t>
    </rPh>
    <rPh sb="13" eb="15">
      <t>イリョウ</t>
    </rPh>
    <rPh sb="15" eb="17">
      <t>シセツ</t>
    </rPh>
    <rPh sb="17" eb="18">
      <t>トウ</t>
    </rPh>
    <rPh sb="19" eb="20">
      <t>ノゾ</t>
    </rPh>
    <rPh sb="23" eb="24">
      <t>カカ</t>
    </rPh>
    <rPh sb="25" eb="27">
      <t>ヒナン</t>
    </rPh>
    <rPh sb="27" eb="29">
      <t>カクホ</t>
    </rPh>
    <rPh sb="29" eb="31">
      <t>ケイカク</t>
    </rPh>
    <rPh sb="31" eb="33">
      <t>サクセイ</t>
    </rPh>
    <rPh sb="34" eb="36">
      <t>テビ</t>
    </rPh>
    <rPh sb="38" eb="40">
      <t>コウズイ</t>
    </rPh>
    <rPh sb="41" eb="43">
      <t>ウチミズ</t>
    </rPh>
    <rPh sb="44" eb="46">
      <t>タカシオ</t>
    </rPh>
    <rPh sb="46" eb="47">
      <t>ヘン</t>
    </rPh>
    <rPh sb="49" eb="51">
      <t>ヘイセイ</t>
    </rPh>
    <rPh sb="53" eb="54">
      <t>ネン</t>
    </rPh>
    <rPh sb="55" eb="56">
      <t>ガツ</t>
    </rPh>
    <rPh sb="57" eb="59">
      <t>コクド</t>
    </rPh>
    <rPh sb="59" eb="62">
      <t>コウツウショウ</t>
    </rPh>
    <rPh sb="62" eb="63">
      <t>ミズ</t>
    </rPh>
    <rPh sb="63" eb="65">
      <t>カンリ</t>
    </rPh>
    <rPh sb="66" eb="68">
      <t>コクド</t>
    </rPh>
    <rPh sb="68" eb="70">
      <t>ホゼン</t>
    </rPh>
    <rPh sb="70" eb="71">
      <t>キョク</t>
    </rPh>
    <rPh sb="71" eb="73">
      <t>カセン</t>
    </rPh>
    <rPh sb="73" eb="75">
      <t>カンキョウ</t>
    </rPh>
    <rPh sb="75" eb="76">
      <t>カ</t>
    </rPh>
    <rPh sb="76" eb="78">
      <t>スイボウ</t>
    </rPh>
    <rPh sb="78" eb="81">
      <t>キカクシツ</t>
    </rPh>
    <phoneticPr fontId="2"/>
  </si>
  <si>
    <r>
      <t>作成者入力欄　</t>
    </r>
    <r>
      <rPr>
        <sz val="18"/>
        <color rgb="FFFF0000"/>
        <rFont val="Meiryo UI"/>
        <family val="3"/>
        <charset val="128"/>
      </rPr>
      <t>※各施設にて、ご確認の上、ご記入ください。</t>
    </r>
    <rPh sb="0" eb="3">
      <t>サクセイシャ</t>
    </rPh>
    <rPh sb="3" eb="5">
      <t>ニュウリョク</t>
    </rPh>
    <rPh sb="5" eb="6">
      <t>ラン</t>
    </rPh>
    <phoneticPr fontId="2"/>
  </si>
  <si>
    <t>●あなたの施設が位置する市町を選んでください。</t>
    <rPh sb="5" eb="7">
      <t>シセツ</t>
    </rPh>
    <rPh sb="8" eb="10">
      <t>イチ</t>
    </rPh>
    <rPh sb="12" eb="14">
      <t>シチョウ</t>
    </rPh>
    <rPh sb="15" eb="16">
      <t>エラ</t>
    </rPh>
    <phoneticPr fontId="2"/>
  </si>
  <si>
    <t>注意体制における任務（警戒レベル２相当）
　</t>
    <rPh sb="11" eb="13">
      <t>ケイカイ</t>
    </rPh>
    <rPh sb="17" eb="19">
      <t>ソウトウ</t>
    </rPh>
    <phoneticPr fontId="2"/>
  </si>
  <si>
    <t>警戒体制における任務（警戒レベル３相当）
　</t>
    <rPh sb="11" eb="13">
      <t>ケイカイ</t>
    </rPh>
    <rPh sb="17" eb="19">
      <t>ソウトウ</t>
    </rPh>
    <phoneticPr fontId="2"/>
  </si>
  <si>
    <t>Ｐ.２</t>
    <phoneticPr fontId="2"/>
  </si>
  <si>
    <t>要配慮者の避難誘導</t>
    <rPh sb="0" eb="1">
      <t>ヨウ</t>
    </rPh>
    <rPh sb="1" eb="3">
      <t>ハイリョ</t>
    </rPh>
    <rPh sb="3" eb="4">
      <t>シャ</t>
    </rPh>
    <rPh sb="5" eb="7">
      <t>ヒナン</t>
    </rPh>
    <rPh sb="7" eb="9">
      <t>ユウドウ</t>
    </rPh>
    <phoneticPr fontId="2"/>
  </si>
  <si>
    <t>非常体制における任務（警戒レベル４相当）
　</t>
    <rPh sb="11" eb="13">
      <t>ケイカイ</t>
    </rPh>
    <rPh sb="17" eb="19">
      <t>ソウトウ</t>
    </rPh>
    <phoneticPr fontId="2"/>
  </si>
  <si>
    <t>所在市町（</t>
    <rPh sb="0" eb="2">
      <t>ショザイ</t>
    </rPh>
    <rPh sb="2" eb="3">
      <t>シ</t>
    </rPh>
    <rPh sb="3" eb="4">
      <t>マチ</t>
    </rPh>
    <phoneticPr fontId="2"/>
  </si>
  <si>
    <t>所在市町（</t>
    <rPh sb="0" eb="2">
      <t>ショザイ</t>
    </rPh>
    <phoneticPr fontId="2"/>
  </si>
  <si>
    <t>国土交通省ホームページ、川の防災情報、洪水警報の危険度分布、緊急速報メール、エリアメール、メール配信サービス、防災無線、ラジオ、コミュニティＦＭ</t>
    <rPh sb="12" eb="13">
      <t>カワ</t>
    </rPh>
    <rPh sb="14" eb="16">
      <t>ボウサイ</t>
    </rPh>
    <rPh sb="16" eb="18">
      <t>ジョウホウ</t>
    </rPh>
    <rPh sb="19" eb="21">
      <t>コウズイ</t>
    </rPh>
    <rPh sb="21" eb="23">
      <t>ケイホウ</t>
    </rPh>
    <rPh sb="24" eb="27">
      <t>キケンド</t>
    </rPh>
    <rPh sb="27" eb="29">
      <t>ブンプ</t>
    </rPh>
    <phoneticPr fontId="2"/>
  </si>
  <si>
    <t>国土交通省ホームページ、川の防災情報、洪水警報の危険度分布、緊急速報メール、エリアメール、メール配信サービス、防災無線、ラジオ、コミュニティＦＭ</t>
    <rPh sb="12" eb="13">
      <t>カワ</t>
    </rPh>
    <rPh sb="14" eb="16">
      <t>ボウサイ</t>
    </rPh>
    <rPh sb="16" eb="18">
      <t>ジョウホウ</t>
    </rPh>
    <phoneticPr fontId="2"/>
  </si>
  <si>
    <t>貴施設が屋内安全確保（垂直避難）をすることは</t>
    <rPh sb="0" eb="1">
      <t>キ</t>
    </rPh>
    <rPh sb="1" eb="3">
      <t>シセツ</t>
    </rPh>
    <rPh sb="4" eb="6">
      <t>オクナイ</t>
    </rPh>
    <rPh sb="6" eb="8">
      <t>アンゼン</t>
    </rPh>
    <rPh sb="8" eb="10">
      <t>カクホ</t>
    </rPh>
    <rPh sb="11" eb="13">
      <t>スイチョク</t>
    </rPh>
    <rPh sb="13" eb="15">
      <t>ヒナン</t>
    </rPh>
    <phoneticPr fontId="2"/>
  </si>
  <si>
    <t>※該当する場合は、原則貴施設名称が入ります。</t>
    <rPh sb="1" eb="3">
      <t>ガイトウ</t>
    </rPh>
    <rPh sb="5" eb="7">
      <t>バアイ</t>
    </rPh>
    <rPh sb="9" eb="11">
      <t>ゲンソク</t>
    </rPh>
    <rPh sb="11" eb="12">
      <t>キ</t>
    </rPh>
    <rPh sb="12" eb="14">
      <t>シセツ</t>
    </rPh>
    <rPh sb="14" eb="16">
      <t>メイショウ</t>
    </rPh>
    <rPh sb="17" eb="18">
      <t>ハイ</t>
    </rPh>
    <phoneticPr fontId="2"/>
  </si>
  <si>
    <t>【避難場所へ避難する場合】</t>
    <rPh sb="1" eb="3">
      <t>ヒナン</t>
    </rPh>
    <rPh sb="3" eb="5">
      <t>バショ</t>
    </rPh>
    <rPh sb="6" eb="8">
      <t>ヒナン</t>
    </rPh>
    <rPh sb="10" eb="12">
      <t>バアイ</t>
    </rPh>
    <phoneticPr fontId="2"/>
  </si>
  <si>
    <t>【屋内安全確保（垂直避難）する場合】</t>
    <rPh sb="1" eb="3">
      <t>オクナイ</t>
    </rPh>
    <rPh sb="3" eb="5">
      <t>アンゼン</t>
    </rPh>
    <rPh sb="5" eb="7">
      <t>カクホ</t>
    </rPh>
    <rPh sb="8" eb="10">
      <t>スイチョク</t>
    </rPh>
    <rPh sb="10" eb="12">
      <t>ヒナン</t>
    </rPh>
    <rPh sb="15" eb="17">
      <t>バアイ</t>
    </rPh>
    <phoneticPr fontId="2"/>
  </si>
  <si>
    <t>注意体制における任務
（警戒レベル２相当）</t>
    <rPh sb="0" eb="2">
      <t>チュウイ</t>
    </rPh>
    <rPh sb="2" eb="4">
      <t>タイセイ</t>
    </rPh>
    <rPh sb="8" eb="10">
      <t>ニンム</t>
    </rPh>
    <rPh sb="12" eb="14">
      <t>ケイカイ</t>
    </rPh>
    <rPh sb="18" eb="20">
      <t>ソウトウ</t>
    </rPh>
    <phoneticPr fontId="2"/>
  </si>
  <si>
    <t>警戒体制における任務
（警戒レベル３相当）</t>
    <rPh sb="0" eb="2">
      <t>ケイカイ</t>
    </rPh>
    <rPh sb="2" eb="4">
      <t>タイセイ</t>
    </rPh>
    <rPh sb="8" eb="10">
      <t>ニンム</t>
    </rPh>
    <rPh sb="12" eb="14">
      <t>ケイカイ</t>
    </rPh>
    <rPh sb="18" eb="20">
      <t>ソウトウ</t>
    </rPh>
    <phoneticPr fontId="2"/>
  </si>
  <si>
    <t>非常体制における任務
（警戒レベル４相当）</t>
    <rPh sb="0" eb="2">
      <t>ヒジョウ</t>
    </rPh>
    <rPh sb="2" eb="4">
      <t>タイセイ</t>
    </rPh>
    <rPh sb="8" eb="10">
      <t>ニンム</t>
    </rPh>
    <rPh sb="12" eb="14">
      <t>ケイカイ</t>
    </rPh>
    <rPh sb="18" eb="20">
      <t>ソウトウ</t>
    </rPh>
    <phoneticPr fontId="2"/>
  </si>
  <si>
    <t>警戒レベル２相当</t>
    <rPh sb="0" eb="2">
      <t>ケイカイ</t>
    </rPh>
    <rPh sb="6" eb="8">
      <t>ソウトウ</t>
    </rPh>
    <phoneticPr fontId="2"/>
  </si>
  <si>
    <t>警戒レベル３相当</t>
    <rPh sb="0" eb="2">
      <t>ケイカイ</t>
    </rPh>
    <rPh sb="6" eb="8">
      <t>ソウトウ</t>
    </rPh>
    <phoneticPr fontId="2"/>
  </si>
  <si>
    <t>警戒レベル５相当</t>
    <rPh sb="0" eb="2">
      <t>ケイカイ</t>
    </rPh>
    <rPh sb="6" eb="8">
      <t>ソウトウ</t>
    </rPh>
    <phoneticPr fontId="2"/>
  </si>
  <si>
    <t>警戒レベル</t>
    <rPh sb="0" eb="2">
      <t>ケイカイ</t>
    </rPh>
    <phoneticPr fontId="2"/>
  </si>
  <si>
    <t>警戒レベル</t>
    <rPh sb="0" eb="2">
      <t>ケイカイ</t>
    </rPh>
    <phoneticPr fontId="2"/>
  </si>
  <si>
    <t>警戒レベル２相当</t>
    <rPh sb="0" eb="2">
      <t>ケイカイ</t>
    </rPh>
    <rPh sb="6" eb="8">
      <t>ソウトウ</t>
    </rPh>
    <phoneticPr fontId="2"/>
  </si>
  <si>
    <t>警戒レベル３相当</t>
    <rPh sb="0" eb="2">
      <t>ケイカイ</t>
    </rPh>
    <rPh sb="6" eb="8">
      <t>ソウトウ</t>
    </rPh>
    <phoneticPr fontId="2"/>
  </si>
  <si>
    <t>警戒レベル５相当</t>
    <rPh sb="0" eb="2">
      <t>ケイカイ</t>
    </rPh>
    <rPh sb="6" eb="8">
      <t>ソウトウ</t>
    </rPh>
    <phoneticPr fontId="2"/>
  </si>
  <si>
    <t>大雨警報
(土砂災害、浸水害)</t>
    <rPh sb="6" eb="8">
      <t>ドシャ</t>
    </rPh>
    <rPh sb="8" eb="10">
      <t>サイガイ</t>
    </rPh>
    <rPh sb="11" eb="13">
      <t>シンスイ</t>
    </rPh>
    <rPh sb="13" eb="14">
      <t>ガイ</t>
    </rPh>
    <phoneticPr fontId="2"/>
  </si>
  <si>
    <t>大雨特別警報
(土砂災害、浸水害)</t>
    <phoneticPr fontId="2"/>
  </si>
  <si>
    <t>国土交通省ホームページ、川の防災情報、洪水警報の危険度分布、緊急速報メール、エリアメール、メール配信サービス、防災無線、ラジオ、コミュニティＦＭ</t>
    <rPh sb="0" eb="2">
      <t>コクド</t>
    </rPh>
    <rPh sb="2" eb="5">
      <t>コウツウショウ</t>
    </rPh>
    <rPh sb="12" eb="13">
      <t>カワ</t>
    </rPh>
    <rPh sb="14" eb="16">
      <t>ボウサイ</t>
    </rPh>
    <rPh sb="16" eb="18">
      <t>ジョウホウ</t>
    </rPh>
    <rPh sb="19" eb="21">
      <t>コウズイ</t>
    </rPh>
    <rPh sb="21" eb="23">
      <t>ケイホウ</t>
    </rPh>
    <rPh sb="24" eb="27">
      <t>キケンド</t>
    </rPh>
    <rPh sb="27" eb="29">
      <t>ブンプ</t>
    </rPh>
    <rPh sb="30" eb="32">
      <t>キンキュウ</t>
    </rPh>
    <rPh sb="32" eb="34">
      <t>ソクホウ</t>
    </rPh>
    <rPh sb="48" eb="50">
      <t>ハイシン</t>
    </rPh>
    <rPh sb="55" eb="57">
      <t>ボウサイ</t>
    </rPh>
    <rPh sb="57" eb="59">
      <t>ムセン</t>
    </rPh>
    <phoneticPr fontId="2"/>
  </si>
  <si>
    <t>施設からの距離</t>
    <phoneticPr fontId="2"/>
  </si>
  <si>
    <t>屋内安全確保
（垂直避難）</t>
    <rPh sb="0" eb="2">
      <t>オクナイ</t>
    </rPh>
    <rPh sb="2" eb="4">
      <t>アンゼン</t>
    </rPh>
    <rPh sb="4" eb="6">
      <t>カクホ</t>
    </rPh>
    <rPh sb="8" eb="10">
      <t>スイチョク</t>
    </rPh>
    <rPh sb="10" eb="12">
      <t>ヒナン</t>
    </rPh>
    <phoneticPr fontId="2"/>
  </si>
  <si>
    <t>避難場所の名称</t>
    <rPh sb="0" eb="2">
      <t>ヒナン</t>
    </rPh>
    <rPh sb="2" eb="4">
      <t>バショ</t>
    </rPh>
    <rPh sb="5" eb="6">
      <t>ナ</t>
    </rPh>
    <rPh sb="6" eb="7">
      <t>ショウ</t>
    </rPh>
    <phoneticPr fontId="2"/>
  </si>
  <si>
    <t>・</t>
    <phoneticPr fontId="2"/>
  </si>
  <si>
    <t>悪天候の中の避難や、夜間の避難は危険もともなうことから、施設における想定浸水深が浅く、建物が堅牢で家屋倒壊のおそれがない場合、屋内安全確保（垂直避難）を図るものとする。その場合は、備蓄物資を用意する。</t>
    <phoneticPr fontId="2"/>
  </si>
  <si>
    <t>避難場所へ避難（水平避難）する場合、避難場所は「避難経路図」に記載とおりとする。</t>
    <rPh sb="0" eb="2">
      <t>ヒナン</t>
    </rPh>
    <rPh sb="2" eb="4">
      <t>バショ</t>
    </rPh>
    <rPh sb="5" eb="7">
      <t>ヒナン</t>
    </rPh>
    <rPh sb="8" eb="10">
      <t>スイヘイ</t>
    </rPh>
    <rPh sb="10" eb="12">
      <t>ヒナン</t>
    </rPh>
    <rPh sb="15" eb="17">
      <t>バアイ</t>
    </rPh>
    <phoneticPr fontId="2"/>
  </si>
  <si>
    <t>自施設が避難場所となっている場合、自施設内で避難（屋内安全確保・垂直避難）する。</t>
    <rPh sb="0" eb="1">
      <t>ジ</t>
    </rPh>
    <rPh sb="1" eb="3">
      <t>シセツ</t>
    </rPh>
    <rPh sb="4" eb="6">
      <t>ヒナン</t>
    </rPh>
    <rPh sb="6" eb="8">
      <t>バショ</t>
    </rPh>
    <rPh sb="14" eb="16">
      <t>バアイ</t>
    </rPh>
    <rPh sb="17" eb="18">
      <t>ジ</t>
    </rPh>
    <rPh sb="18" eb="20">
      <t>シセツ</t>
    </rPh>
    <rPh sb="20" eb="21">
      <t>ナイ</t>
    </rPh>
    <rPh sb="22" eb="24">
      <t>ヒナン</t>
    </rPh>
    <rPh sb="25" eb="27">
      <t>オクナイ</t>
    </rPh>
    <rPh sb="27" eb="29">
      <t>アンゼン</t>
    </rPh>
    <rPh sb="29" eb="31">
      <t>カクホ</t>
    </rPh>
    <rPh sb="32" eb="34">
      <t>スイチョク</t>
    </rPh>
    <rPh sb="34" eb="36">
      <t>ヒナン</t>
    </rPh>
    <phoneticPr fontId="2"/>
  </si>
  <si>
    <t>災害から命を守るためには、国や都道府県が行う対策などの「公助」だけでなく、私たち一人一人の「自助」、すなわち、災害に対する備えをしておく、危険を感じたら早めに避難するなど、自らの命を守るための防災行動を起こすことが重要である。</t>
    <phoneticPr fontId="2"/>
  </si>
  <si>
    <t>車での避難は、浸水箇所で動けなくなる危険や川沿いの道路から川に転落する危険等を伴うため、安全で確実な移動手段であるかを慎重に判断し、車両使用を検討する場合は、市町に対し車両避難のルールの有無を確認する。</t>
    <phoneticPr fontId="2"/>
  </si>
  <si>
    <t>夜間の屋外への避難に備え、目の不自由な利用者に対しても、安全かつ迅速に誘導できるよう、避難誘導員は避難者が一見して誘導員と識別できるよう明るい色の衣服を着用したり、側溝やがれき等の危険箇所に近づかないよう蛍光塗料を使ってルート誘導を行ったり、安全に配慮した工夫ができるよう備える。</t>
    <rPh sb="10" eb="11">
      <t>ソナ</t>
    </rPh>
    <rPh sb="136" eb="137">
      <t>ソナ</t>
    </rPh>
    <phoneticPr fontId="2"/>
  </si>
  <si>
    <t>避難途中や避難後における利用者の体調の悪化や、避難にあたって特別な配慮が必要な利用者（感染症の患者等）に対する対応方法についてあらかじめ検討する。</t>
    <phoneticPr fontId="2"/>
  </si>
  <si>
    <t>避難場所へ避難（水平避難）する場合</t>
    <rPh sb="0" eb="2">
      <t>ヒナン</t>
    </rPh>
    <rPh sb="2" eb="4">
      <t>バショ</t>
    </rPh>
    <rPh sb="5" eb="7">
      <t>ヒナン</t>
    </rPh>
    <rPh sb="8" eb="10">
      <t>スイヘイ</t>
    </rPh>
    <rPh sb="10" eb="12">
      <t>ヒナン</t>
    </rPh>
    <rPh sb="15" eb="17">
      <t>バアイ</t>
    </rPh>
    <phoneticPr fontId="2"/>
  </si>
  <si>
    <t>（１）避難場所</t>
    <phoneticPr fontId="2"/>
  </si>
  <si>
    <t>（７）自主避難の判断</t>
    <phoneticPr fontId="2"/>
  </si>
  <si>
    <t>屋内安全確保（垂直避難）する場合</t>
    <rPh sb="0" eb="2">
      <t>オクナイ</t>
    </rPh>
    <rPh sb="2" eb="4">
      <t>アンゼン</t>
    </rPh>
    <rPh sb="4" eb="6">
      <t>カクホ</t>
    </rPh>
    <rPh sb="7" eb="9">
      <t>スイチョク</t>
    </rPh>
    <rPh sb="9" eb="11">
      <t>ヒナン</t>
    </rPh>
    <rPh sb="14" eb="16">
      <t>バアイ</t>
    </rPh>
    <phoneticPr fontId="2"/>
  </si>
  <si>
    <t>屋内安全確保（垂直避難）の判断</t>
    <rPh sb="0" eb="2">
      <t>オクナイ</t>
    </rPh>
    <rPh sb="2" eb="4">
      <t>アンゼン</t>
    </rPh>
    <rPh sb="4" eb="6">
      <t>カクホ</t>
    </rPh>
    <rPh sb="7" eb="9">
      <t>スイチョク</t>
    </rPh>
    <rPh sb="9" eb="11">
      <t>ヒナン</t>
    </rPh>
    <rPh sb="13" eb="15">
      <t>ハンダン</t>
    </rPh>
    <phoneticPr fontId="2"/>
  </si>
  <si>
    <t>屋内安全確保（垂直避難）の判断</t>
    <rPh sb="0" eb="2">
      <t>オクナイ</t>
    </rPh>
    <rPh sb="2" eb="4">
      <t>アンゼン</t>
    </rPh>
    <rPh sb="4" eb="6">
      <t>カクホ</t>
    </rPh>
    <rPh sb="13" eb="15">
      <t>ハンダン</t>
    </rPh>
    <phoneticPr fontId="2"/>
  </si>
  <si>
    <t>※建物の階数より浸水深が深い場合は、屋内安全確保（垂直避難）は危険です。</t>
    <rPh sb="12" eb="13">
      <t>フカ</t>
    </rPh>
    <rPh sb="18" eb="20">
      <t>オクナイ</t>
    </rPh>
    <rPh sb="20" eb="22">
      <t>アンゼン</t>
    </rPh>
    <rPh sb="22" eb="24">
      <t>カクホ</t>
    </rPh>
    <rPh sb="31" eb="33">
      <t>キケン</t>
    </rPh>
    <phoneticPr fontId="2"/>
  </si>
  <si>
    <t>Ｐ.７-２</t>
    <phoneticPr fontId="2"/>
  </si>
  <si>
    <t>避難場所
への避難</t>
    <rPh sb="0" eb="2">
      <t>ヒナン</t>
    </rPh>
    <rPh sb="2" eb="4">
      <t>バショ</t>
    </rPh>
    <rPh sb="7" eb="9">
      <t>ヒナン</t>
    </rPh>
    <phoneticPr fontId="2"/>
  </si>
  <si>
    <t>（避難誘導の割り当て、必要物資の移動準備）</t>
    <rPh sb="16" eb="18">
      <t>イドウ</t>
    </rPh>
    <phoneticPr fontId="2"/>
  </si>
  <si>
    <t>大崎市</t>
    <rPh sb="0" eb="3">
      <t>オオサキシ</t>
    </rPh>
    <phoneticPr fontId="19"/>
  </si>
  <si>
    <t>鶴田川</t>
    <rPh sb="0" eb="2">
      <t>ツルタ</t>
    </rPh>
    <rPh sb="2" eb="3">
      <t>カワ</t>
    </rPh>
    <phoneticPr fontId="1"/>
  </si>
  <si>
    <t>吉田川</t>
    <rPh sb="0" eb="3">
      <t>ヨシダカワ</t>
    </rPh>
    <phoneticPr fontId="1"/>
  </si>
  <si>
    <t>鳴瀬川</t>
    <rPh sb="0" eb="2">
      <t>ナルセ</t>
    </rPh>
    <rPh sb="2" eb="3">
      <t>カワ</t>
    </rPh>
    <phoneticPr fontId="1"/>
  </si>
  <si>
    <t>多田川</t>
    <rPh sb="0" eb="2">
      <t>オオタ</t>
    </rPh>
    <rPh sb="2" eb="3">
      <t>カワ</t>
    </rPh>
    <phoneticPr fontId="1"/>
  </si>
  <si>
    <t>新江合川</t>
    <rPh sb="0" eb="1">
      <t>シン</t>
    </rPh>
    <rPh sb="1" eb="3">
      <t>エアイ</t>
    </rPh>
    <rPh sb="3" eb="4">
      <t>カワ</t>
    </rPh>
    <phoneticPr fontId="1"/>
  </si>
  <si>
    <t>江合川</t>
    <rPh sb="0" eb="3">
      <t>エアイカワ</t>
    </rPh>
    <phoneticPr fontId="1"/>
  </si>
  <si>
    <t>大谷川</t>
    <rPh sb="0" eb="2">
      <t>オオタニ</t>
    </rPh>
    <rPh sb="2" eb="3">
      <t>カワ</t>
    </rPh>
    <phoneticPr fontId="1"/>
  </si>
  <si>
    <t>小山田川</t>
    <rPh sb="0" eb="3">
      <t>オヤマダ</t>
    </rPh>
    <rPh sb="3" eb="4">
      <t>カワ</t>
    </rPh>
    <phoneticPr fontId="1"/>
  </si>
  <si>
    <t>田尻川</t>
    <rPh sb="0" eb="2">
      <t>タジリ</t>
    </rPh>
    <rPh sb="2" eb="3">
      <t>カワ</t>
    </rPh>
    <phoneticPr fontId="1"/>
  </si>
  <si>
    <t>渋井川</t>
    <rPh sb="0" eb="2">
      <t>シブイ</t>
    </rPh>
    <rPh sb="2" eb="3">
      <t>カワ</t>
    </rPh>
    <phoneticPr fontId="1"/>
  </si>
  <si>
    <t>名蓋川</t>
    <rPh sb="0" eb="1">
      <t>ナ</t>
    </rPh>
    <rPh sb="1" eb="2">
      <t>フタ</t>
    </rPh>
    <rPh sb="2" eb="3">
      <t>カワ</t>
    </rPh>
    <phoneticPr fontId="1"/>
  </si>
  <si>
    <t>渋川</t>
    <rPh sb="0" eb="2">
      <t>シブカワ</t>
    </rPh>
    <phoneticPr fontId="1"/>
  </si>
  <si>
    <t>鶴田崎</t>
    <rPh sb="0" eb="1">
      <t>ツル</t>
    </rPh>
    <rPh sb="1" eb="3">
      <t>タサキ</t>
    </rPh>
    <phoneticPr fontId="1"/>
  </si>
  <si>
    <t>野田橋</t>
    <rPh sb="0" eb="2">
      <t>ノダ</t>
    </rPh>
    <rPh sb="2" eb="3">
      <t>バシ</t>
    </rPh>
    <phoneticPr fontId="1"/>
  </si>
  <si>
    <t>下中ノ目</t>
    <rPh sb="0" eb="2">
      <t>シモナカ</t>
    </rPh>
    <rPh sb="3" eb="4">
      <t>メ</t>
    </rPh>
    <phoneticPr fontId="1"/>
  </si>
  <si>
    <t>三本木橋</t>
    <rPh sb="0" eb="1">
      <t>サン</t>
    </rPh>
    <rPh sb="1" eb="3">
      <t>モトキ</t>
    </rPh>
    <rPh sb="3" eb="4">
      <t>ハシ</t>
    </rPh>
    <phoneticPr fontId="1"/>
  </si>
  <si>
    <t>下狼塚</t>
    <rPh sb="0" eb="1">
      <t>シモ</t>
    </rPh>
    <rPh sb="1" eb="2">
      <t>オオカミ</t>
    </rPh>
    <rPh sb="2" eb="3">
      <t>ツカ</t>
    </rPh>
    <phoneticPr fontId="1"/>
  </si>
  <si>
    <t>李埣</t>
    <rPh sb="0" eb="1">
      <t>リ</t>
    </rPh>
    <rPh sb="1" eb="2">
      <t>ソツ</t>
    </rPh>
    <phoneticPr fontId="1"/>
  </si>
  <si>
    <t>下谷地</t>
    <rPh sb="0" eb="3">
      <t>シモヤチ</t>
    </rPh>
    <phoneticPr fontId="1"/>
  </si>
  <si>
    <t>荒雄</t>
    <rPh sb="0" eb="2">
      <t>アラオ</t>
    </rPh>
    <phoneticPr fontId="1"/>
  </si>
  <si>
    <t>岩出山</t>
    <rPh sb="0" eb="3">
      <t>イワデヤマ</t>
    </rPh>
    <phoneticPr fontId="1"/>
  </si>
  <si>
    <t>轟</t>
    <rPh sb="0" eb="1">
      <t>トドロキ</t>
    </rPh>
    <phoneticPr fontId="37"/>
  </si>
  <si>
    <t>大沼</t>
    <rPh sb="0" eb="2">
      <t>オオヌマ</t>
    </rPh>
    <phoneticPr fontId="1"/>
  </si>
  <si>
    <t>大水門</t>
    <rPh sb="0" eb="1">
      <t>ダイ</t>
    </rPh>
    <rPh sb="1" eb="3">
      <t>スイモン</t>
    </rPh>
    <phoneticPr fontId="1"/>
  </si>
  <si>
    <t>西荒井</t>
    <rPh sb="0" eb="3">
      <t>ニシアライ</t>
    </rPh>
    <phoneticPr fontId="1"/>
  </si>
  <si>
    <t>矢目</t>
    <rPh sb="0" eb="1">
      <t>ヤ</t>
    </rPh>
    <rPh sb="1" eb="2">
      <t>モク</t>
    </rPh>
    <phoneticPr fontId="1"/>
  </si>
  <si>
    <t>荒田の目</t>
    <rPh sb="0" eb="2">
      <t>アラタ</t>
    </rPh>
    <rPh sb="3" eb="4">
      <t>メ</t>
    </rPh>
    <phoneticPr fontId="1"/>
  </si>
  <si>
    <t>北上川　Ａ男</t>
    <rPh sb="0" eb="2">
      <t>キタカミ</t>
    </rPh>
    <rPh sb="2" eb="3">
      <t>ガワ</t>
    </rPh>
    <rPh sb="5" eb="6">
      <t>オ</t>
    </rPh>
    <phoneticPr fontId="2"/>
  </si>
  <si>
    <t>北上川　Ｂ子</t>
    <rPh sb="0" eb="2">
      <t>キタカミ</t>
    </rPh>
    <rPh sb="2" eb="3">
      <t>ガワ</t>
    </rPh>
    <rPh sb="5" eb="6">
      <t>コ</t>
    </rPh>
    <phoneticPr fontId="2"/>
  </si>
  <si>
    <t>北上川　Ｃ男</t>
    <rPh sb="0" eb="2">
      <t>キタカミ</t>
    </rPh>
    <rPh sb="2" eb="3">
      <t>ガワ</t>
    </rPh>
    <rPh sb="5" eb="6">
      <t>オ</t>
    </rPh>
    <phoneticPr fontId="2"/>
  </si>
  <si>
    <t>北上川　Ⅾ男</t>
    <rPh sb="0" eb="2">
      <t>キタカミ</t>
    </rPh>
    <rPh sb="2" eb="3">
      <t>ガワ</t>
    </rPh>
    <rPh sb="5" eb="6">
      <t>オ</t>
    </rPh>
    <phoneticPr fontId="2"/>
  </si>
  <si>
    <t>北上川　Ｅ子</t>
    <rPh sb="0" eb="2">
      <t>キタカミ</t>
    </rPh>
    <rPh sb="2" eb="3">
      <t>ガワ</t>
    </rPh>
    <rPh sb="5" eb="6">
      <t>コ</t>
    </rPh>
    <phoneticPr fontId="2"/>
  </si>
  <si>
    <t>北上川　Ｆ子</t>
    <rPh sb="0" eb="2">
      <t>キタカミ</t>
    </rPh>
    <rPh sb="2" eb="3">
      <t>ガワ</t>
    </rPh>
    <rPh sb="5" eb="6">
      <t>コ</t>
    </rPh>
    <phoneticPr fontId="2"/>
  </si>
  <si>
    <t>北上川　Ｇ男</t>
    <rPh sb="0" eb="2">
      <t>キタカミ</t>
    </rPh>
    <rPh sb="2" eb="3">
      <t>ガワ</t>
    </rPh>
    <rPh sb="5" eb="6">
      <t>オトコ</t>
    </rPh>
    <phoneticPr fontId="2"/>
  </si>
  <si>
    <t>北上川　Ｈ子</t>
    <rPh sb="0" eb="2">
      <t>キタカミ</t>
    </rPh>
    <rPh sb="2" eb="3">
      <t>ガワ</t>
    </rPh>
    <rPh sb="5" eb="6">
      <t>コ</t>
    </rPh>
    <phoneticPr fontId="2"/>
  </si>
  <si>
    <t>北上川　I子</t>
    <rPh sb="0" eb="2">
      <t>キタカミ</t>
    </rPh>
    <rPh sb="2" eb="3">
      <t>ガワ</t>
    </rPh>
    <rPh sb="5" eb="6">
      <t>コ</t>
    </rPh>
    <phoneticPr fontId="2"/>
  </si>
  <si>
    <t>北上川　J子</t>
    <rPh sb="0" eb="2">
      <t>キタカミ</t>
    </rPh>
    <rPh sb="2" eb="3">
      <t>ガワ</t>
    </rPh>
    <rPh sb="5" eb="6">
      <t>コ</t>
    </rPh>
    <phoneticPr fontId="2"/>
  </si>
  <si>
    <t>北上川　K男</t>
    <rPh sb="0" eb="2">
      <t>キタカミ</t>
    </rPh>
    <rPh sb="2" eb="3">
      <t>ガワ</t>
    </rPh>
    <rPh sb="5" eb="6">
      <t>オ</t>
    </rPh>
    <phoneticPr fontId="2"/>
  </si>
  <si>
    <t>北上川　L男</t>
    <rPh sb="0" eb="2">
      <t>キタカミ</t>
    </rPh>
    <rPh sb="2" eb="3">
      <t>ガワ</t>
    </rPh>
    <rPh sb="5" eb="6">
      <t>オ</t>
    </rPh>
    <phoneticPr fontId="2"/>
  </si>
  <si>
    <t>北上川　M子</t>
    <rPh sb="0" eb="2">
      <t>キタカミ</t>
    </rPh>
    <rPh sb="2" eb="3">
      <t>ガワ</t>
    </rPh>
    <rPh sb="5" eb="6">
      <t>コ</t>
    </rPh>
    <phoneticPr fontId="2"/>
  </si>
  <si>
    <t>北上川　N子</t>
    <rPh sb="0" eb="2">
      <t>キタカミ</t>
    </rPh>
    <rPh sb="2" eb="3">
      <t>ガワ</t>
    </rPh>
    <rPh sb="5" eb="6">
      <t>コ</t>
    </rPh>
    <phoneticPr fontId="2"/>
  </si>
  <si>
    <t>北上川　O子</t>
    <rPh sb="5" eb="6">
      <t>コ</t>
    </rPh>
    <phoneticPr fontId="2"/>
  </si>
  <si>
    <t>北上川　P男</t>
    <rPh sb="0" eb="2">
      <t>キタカミ</t>
    </rPh>
    <rPh sb="2" eb="3">
      <t>ガワ</t>
    </rPh>
    <rPh sb="5" eb="6">
      <t>オ</t>
    </rPh>
    <phoneticPr fontId="2"/>
  </si>
  <si>
    <t>川の防災情報 宮城県 水位"、</t>
    <rPh sb="0" eb="1">
      <t>カワ</t>
    </rPh>
    <rPh sb="2" eb="4">
      <t>ボウサイ</t>
    </rPh>
    <rPh sb="4" eb="6">
      <t>ジョウホウ</t>
    </rPh>
    <rPh sb="7" eb="9">
      <t>ミヤギ</t>
    </rPh>
    <rPh sb="9" eb="10">
      <t>ケン</t>
    </rPh>
    <rPh sb="11" eb="13">
      <t>スイイ</t>
    </rPh>
    <phoneticPr fontId="2"/>
  </si>
  <si>
    <t>宮城県 警報"、</t>
    <rPh sb="0" eb="2">
      <t>ミヤギ</t>
    </rPh>
    <phoneticPr fontId="2"/>
  </si>
  <si>
    <t xml:space="preserve"> 警報"、"NHK 警報　宮城"、</t>
    <rPh sb="13" eb="15">
      <t>ミヤギ</t>
    </rPh>
    <phoneticPr fontId="2"/>
  </si>
  <si>
    <t>宮城県 土砂災害警戒情報"　等</t>
    <rPh sb="0" eb="2">
      <t>ミヤギ</t>
    </rPh>
    <phoneticPr fontId="2"/>
  </si>
  <si>
    <t>宮城県　避難"、</t>
    <rPh sb="0" eb="2">
      <t>ミヤギ</t>
    </rPh>
    <phoneticPr fontId="2"/>
  </si>
  <si>
    <t>・避難確保計画と「避難だっちゃ新聞」（避難確保計画早見表）を作成し、保管場所を全従業員で共有する。</t>
    <rPh sb="19" eb="21">
      <t>ヒナン</t>
    </rPh>
    <rPh sb="21" eb="23">
      <t>カクホ</t>
    </rPh>
    <rPh sb="23" eb="25">
      <t>ケイカク</t>
    </rPh>
    <rPh sb="25" eb="28">
      <t>ハヤミヒョウ</t>
    </rPh>
    <phoneticPr fontId="2"/>
  </si>
  <si>
    <t>・避難確保計画と「避難だっちゃ新聞」（避難確保計画早見表）を、従業員・入居者状況に変化があった</t>
    <phoneticPr fontId="2"/>
  </si>
  <si>
    <t>周辺の状況確認</t>
    <rPh sb="0" eb="2">
      <t>シュウヘン</t>
    </rPh>
    <rPh sb="3" eb="5">
      <t>ジョウキョウ</t>
    </rPh>
    <rPh sb="5" eb="7">
      <t>カクニン</t>
    </rPh>
    <phoneticPr fontId="2"/>
  </si>
  <si>
    <t>屋内安全確保(垂直避難)の判断</t>
    <phoneticPr fontId="2"/>
  </si>
  <si>
    <t>周辺の状況確認</t>
    <rPh sb="0" eb="2">
      <t>シュウヘン</t>
    </rPh>
    <rPh sb="3" eb="5">
      <t>ジョウキョウ</t>
    </rPh>
    <rPh sb="5" eb="7">
      <t>カクニン</t>
    </rPh>
    <phoneticPr fontId="2"/>
  </si>
  <si>
    <t>美里町</t>
    <rPh sb="0" eb="3">
      <t>ミサトマチ</t>
    </rPh>
    <phoneticPr fontId="19"/>
  </si>
  <si>
    <t>出来川</t>
    <rPh sb="0" eb="2">
      <t>デキ</t>
    </rPh>
    <rPh sb="2" eb="3">
      <t>カワ</t>
    </rPh>
    <phoneticPr fontId="1"/>
  </si>
  <si>
    <t>下谷地</t>
    <rPh sb="0" eb="3">
      <t>シモヤチ</t>
    </rPh>
    <phoneticPr fontId="37"/>
  </si>
  <si>
    <t>荒雄</t>
    <rPh sb="0" eb="2">
      <t>アラオ</t>
    </rPh>
    <phoneticPr fontId="37"/>
  </si>
  <si>
    <t>笹館橋</t>
    <rPh sb="0" eb="1">
      <t>ササ</t>
    </rPh>
    <rPh sb="1" eb="2">
      <t>タテ</t>
    </rPh>
    <rPh sb="2" eb="3">
      <t>ハシ</t>
    </rPh>
    <phoneticPr fontId="37"/>
  </si>
  <si>
    <t>登米市</t>
  </si>
  <si>
    <t>北上川</t>
    <phoneticPr fontId="19"/>
  </si>
  <si>
    <t>南沢川</t>
    <phoneticPr fontId="19"/>
  </si>
  <si>
    <t>迫川</t>
    <phoneticPr fontId="19"/>
  </si>
  <si>
    <t>二股川</t>
    <phoneticPr fontId="19"/>
  </si>
  <si>
    <t>荒川</t>
    <phoneticPr fontId="19"/>
  </si>
  <si>
    <t>落堀川</t>
  </si>
  <si>
    <t>夏川</t>
  </si>
  <si>
    <t>旧迫川</t>
  </si>
  <si>
    <t>登米市</t>
    <phoneticPr fontId="19"/>
  </si>
  <si>
    <t xml:space="preserve">迫川 </t>
    <phoneticPr fontId="19"/>
  </si>
  <si>
    <t xml:space="preserve">小山田川 </t>
    <phoneticPr fontId="19"/>
  </si>
  <si>
    <t xml:space="preserve">荒川 </t>
    <phoneticPr fontId="19"/>
  </si>
  <si>
    <t>旧迫川</t>
    <phoneticPr fontId="2"/>
  </si>
  <si>
    <t>登米市</t>
    <phoneticPr fontId="2"/>
  </si>
  <si>
    <t>大泉</t>
    <phoneticPr fontId="19"/>
  </si>
  <si>
    <t>柳津</t>
    <phoneticPr fontId="19"/>
  </si>
  <si>
    <t>佐沼</t>
    <phoneticPr fontId="19"/>
  </si>
  <si>
    <t>飯土井</t>
    <phoneticPr fontId="19"/>
  </si>
  <si>
    <t>大沼</t>
    <phoneticPr fontId="19"/>
  </si>
  <si>
    <t>仮屋(上)</t>
    <phoneticPr fontId="19"/>
  </si>
  <si>
    <t xml:space="preserve">落堀 </t>
  </si>
  <si>
    <t xml:space="preserve">舟場 </t>
  </si>
  <si>
    <t xml:space="preserve">高鳥 </t>
  </si>
  <si>
    <t>米谷</t>
    <phoneticPr fontId="19"/>
  </si>
  <si>
    <t>横山</t>
    <phoneticPr fontId="19"/>
  </si>
  <si>
    <t>三方島</t>
    <phoneticPr fontId="19"/>
  </si>
  <si>
    <t>仮屋(下)</t>
    <phoneticPr fontId="19"/>
  </si>
  <si>
    <t xml:space="preserve">小谷地 </t>
  </si>
  <si>
    <t xml:space="preserve">三方江 </t>
  </si>
  <si>
    <t>登米</t>
    <phoneticPr fontId="19"/>
  </si>
  <si>
    <t>剣先</t>
    <phoneticPr fontId="19"/>
  </si>
  <si>
    <t xml:space="preserve">沼口 </t>
  </si>
  <si>
    <t xml:space="preserve">荒川 </t>
  </si>
  <si>
    <t>旧北上川</t>
    <phoneticPr fontId="19"/>
  </si>
  <si>
    <t>江合川</t>
    <phoneticPr fontId="19"/>
  </si>
  <si>
    <t>真野川</t>
    <phoneticPr fontId="19"/>
  </si>
  <si>
    <t>石巻市</t>
    <phoneticPr fontId="19"/>
  </si>
  <si>
    <t xml:space="preserve">真野川 </t>
    <phoneticPr fontId="19"/>
  </si>
  <si>
    <t>脇谷上流</t>
    <phoneticPr fontId="19"/>
  </si>
  <si>
    <t>倉埣</t>
    <phoneticPr fontId="19"/>
  </si>
  <si>
    <t>短台</t>
    <phoneticPr fontId="19"/>
  </si>
  <si>
    <t>新明治橋</t>
    <phoneticPr fontId="19"/>
  </si>
  <si>
    <t>飯野川上流</t>
    <phoneticPr fontId="19"/>
  </si>
  <si>
    <t>涌谷</t>
    <rPh sb="0" eb="2">
      <t>ワクヤ</t>
    </rPh>
    <phoneticPr fontId="2"/>
  </si>
  <si>
    <t>福地</t>
    <phoneticPr fontId="19"/>
  </si>
  <si>
    <t>月浜</t>
    <phoneticPr fontId="19"/>
  </si>
  <si>
    <t>白浜</t>
    <phoneticPr fontId="19"/>
  </si>
  <si>
    <t>大堰</t>
    <phoneticPr fontId="19"/>
  </si>
  <si>
    <t>大堰下流</t>
    <phoneticPr fontId="19"/>
  </si>
  <si>
    <t>柳津</t>
    <rPh sb="0" eb="2">
      <t>ヤナヅ</t>
    </rPh>
    <phoneticPr fontId="2"/>
  </si>
  <si>
    <t>遠田郡</t>
    <phoneticPr fontId="19"/>
  </si>
  <si>
    <t>美女川</t>
    <phoneticPr fontId="19"/>
  </si>
  <si>
    <t>涌谷</t>
    <phoneticPr fontId="19"/>
  </si>
  <si>
    <t xml:space="preserve">出来川 </t>
    <phoneticPr fontId="19"/>
  </si>
  <si>
    <t>名鰭</t>
    <phoneticPr fontId="19"/>
  </si>
  <si>
    <t>笹舘橋</t>
    <phoneticPr fontId="19"/>
  </si>
  <si>
    <t>鳴瀬川</t>
  </si>
  <si>
    <t>遠田郡</t>
  </si>
  <si>
    <t xml:space="preserve">竹谷 </t>
  </si>
  <si>
    <t>田中橋</t>
    <phoneticPr fontId="19"/>
  </si>
  <si>
    <t>涌谷町</t>
    <phoneticPr fontId="19"/>
  </si>
  <si>
    <t>消防計画等を既に作成済みの場合、そちらと同様の記載で構いません。</t>
    <rPh sb="0" eb="2">
      <t>ショウボウ</t>
    </rPh>
    <rPh sb="2" eb="4">
      <t>ケイカク</t>
    </rPh>
    <rPh sb="4" eb="5">
      <t>トウ</t>
    </rPh>
    <rPh sb="6" eb="7">
      <t>スデ</t>
    </rPh>
    <rPh sb="8" eb="10">
      <t>サクセイ</t>
    </rPh>
    <rPh sb="10" eb="11">
      <t>ズ</t>
    </rPh>
    <rPh sb="13" eb="15">
      <t>バアイ</t>
    </rPh>
    <rPh sb="20" eb="22">
      <t>ドウヨウ</t>
    </rPh>
    <rPh sb="23" eb="25">
      <t>キサイ</t>
    </rPh>
    <rPh sb="26" eb="27">
      <t>カマ</t>
    </rPh>
    <phoneticPr fontId="2"/>
  </si>
  <si>
    <t>施設の階数</t>
    <rPh sb="0" eb="2">
      <t>シセツ</t>
    </rPh>
    <rPh sb="3" eb="5">
      <t>カイスウ</t>
    </rPh>
    <phoneticPr fontId="2"/>
  </si>
  <si>
    <t>施設に想定される
最大浸水深</t>
    <rPh sb="0" eb="2">
      <t>シセツ</t>
    </rPh>
    <rPh sb="3" eb="5">
      <t>ソウテイ</t>
    </rPh>
    <rPh sb="9" eb="11">
      <t>サイダイ</t>
    </rPh>
    <rPh sb="11" eb="13">
      <t>シンスイ</t>
    </rPh>
    <rPh sb="13" eb="14">
      <t>シン</t>
    </rPh>
    <phoneticPr fontId="2"/>
  </si>
  <si>
    <t>6.1　施設周辺の避難経路図（洪水）</t>
    <rPh sb="4" eb="6">
      <t>シセツ</t>
    </rPh>
    <rPh sb="6" eb="8">
      <t>シュウヘン</t>
    </rPh>
    <rPh sb="9" eb="11">
      <t>ヒナン</t>
    </rPh>
    <rPh sb="11" eb="13">
      <t>ケイロ</t>
    </rPh>
    <rPh sb="13" eb="14">
      <t>ズ</t>
    </rPh>
    <rPh sb="15" eb="17">
      <t>コウズイ</t>
    </rPh>
    <phoneticPr fontId="2"/>
  </si>
  <si>
    <t>6.2　施設周辺の避難経路図（土砂災害）</t>
    <rPh sb="4" eb="6">
      <t>シセツ</t>
    </rPh>
    <rPh sb="6" eb="8">
      <t>シュウヘン</t>
    </rPh>
    <rPh sb="9" eb="11">
      <t>ヒナン</t>
    </rPh>
    <rPh sb="11" eb="13">
      <t>ケイロ</t>
    </rPh>
    <rPh sb="13" eb="14">
      <t>ズ</t>
    </rPh>
    <rPh sb="15" eb="17">
      <t>ドシャ</t>
    </rPh>
    <rPh sb="17" eb="19">
      <t>サイガイ</t>
    </rPh>
    <phoneticPr fontId="2"/>
  </si>
  <si>
    <t>4.2　防災体制確立の判断時期及び活動内容（洪水）</t>
    <rPh sb="4" eb="6">
      <t>ボウサイ</t>
    </rPh>
    <rPh sb="6" eb="8">
      <t>タイセイ</t>
    </rPh>
    <rPh sb="8" eb="10">
      <t>カクリツ</t>
    </rPh>
    <rPh sb="11" eb="13">
      <t>ハンダン</t>
    </rPh>
    <rPh sb="13" eb="15">
      <t>ジキ</t>
    </rPh>
    <rPh sb="15" eb="16">
      <t>オヨ</t>
    </rPh>
    <rPh sb="17" eb="19">
      <t>カツドウ</t>
    </rPh>
    <rPh sb="19" eb="21">
      <t>ナイヨウ</t>
    </rPh>
    <rPh sb="22" eb="24">
      <t>コウズイ</t>
    </rPh>
    <phoneticPr fontId="2"/>
  </si>
  <si>
    <t>4.3　防災体制確立の判断時期及び活動内容（土砂災害）</t>
    <rPh sb="4" eb="6">
      <t>ボウサイ</t>
    </rPh>
    <rPh sb="6" eb="8">
      <t>タイセイ</t>
    </rPh>
    <rPh sb="8" eb="10">
      <t>カクリツ</t>
    </rPh>
    <rPh sb="11" eb="13">
      <t>ハンダン</t>
    </rPh>
    <rPh sb="13" eb="15">
      <t>ジキ</t>
    </rPh>
    <rPh sb="15" eb="16">
      <t>オヨ</t>
    </rPh>
    <rPh sb="17" eb="19">
      <t>カツドウ</t>
    </rPh>
    <rPh sb="19" eb="21">
      <t>ナイヨウ</t>
    </rPh>
    <rPh sb="22" eb="24">
      <t>ドシャ</t>
    </rPh>
    <rPh sb="24" eb="26">
      <t>サイガイ</t>
    </rPh>
    <phoneticPr fontId="2"/>
  </si>
  <si>
    <t>名称        （</t>
    <rPh sb="0" eb="2">
      <t>メイショウ</t>
    </rPh>
    <phoneticPr fontId="2"/>
  </si>
  <si>
    <t>屋内安全確保（垂直避難）の準備時間</t>
    <rPh sb="0" eb="2">
      <t>オクナイ</t>
    </rPh>
    <rPh sb="2" eb="4">
      <t>アンゼン</t>
    </rPh>
    <rPh sb="4" eb="6">
      <t>カクホ</t>
    </rPh>
    <rPh sb="7" eb="9">
      <t>スイチョク</t>
    </rPh>
    <rPh sb="9" eb="11">
      <t>ヒナン</t>
    </rPh>
    <rPh sb="13" eb="15">
      <t>ジュンビ</t>
    </rPh>
    <rPh sb="15" eb="17">
      <t>ジカン</t>
    </rPh>
    <phoneticPr fontId="2"/>
  </si>
  <si>
    <t>屋内安全確保（垂直避難）にかかる時間</t>
    <rPh sb="0" eb="2">
      <t>オクナイ</t>
    </rPh>
    <rPh sb="2" eb="4">
      <t>アンゼン</t>
    </rPh>
    <rPh sb="4" eb="6">
      <t>カクホ</t>
    </rPh>
    <rPh sb="7" eb="9">
      <t>スイチョク</t>
    </rPh>
    <rPh sb="9" eb="11">
      <t>ヒナン</t>
    </rPh>
    <rPh sb="16" eb="18">
      <t>ジカン</t>
    </rPh>
    <phoneticPr fontId="2"/>
  </si>
  <si>
    <t>※P.6-1で入力した避難準備時間と避難時間が自動的に入ります。</t>
    <rPh sb="7" eb="9">
      <t>ニュウリョク</t>
    </rPh>
    <rPh sb="11" eb="13">
      <t>ヒナン</t>
    </rPh>
    <rPh sb="13" eb="15">
      <t>ジュンビ</t>
    </rPh>
    <rPh sb="15" eb="17">
      <t>ジカン</t>
    </rPh>
    <rPh sb="18" eb="20">
      <t>ヒナン</t>
    </rPh>
    <rPh sb="20" eb="22">
      <t>ジカン</t>
    </rPh>
    <rPh sb="23" eb="26">
      <t>ジドウテキ</t>
    </rPh>
    <rPh sb="27" eb="28">
      <t>ハイ</t>
    </rPh>
    <phoneticPr fontId="2"/>
  </si>
  <si>
    <t>＜参考＞警報・注意報の種類</t>
    <rPh sb="1" eb="3">
      <t>サンコウ</t>
    </rPh>
    <rPh sb="4" eb="6">
      <t>ケイホウ</t>
    </rPh>
    <rPh sb="7" eb="10">
      <t>チュウイホウ</t>
    </rPh>
    <rPh sb="11" eb="13">
      <t>シュルイ</t>
    </rPh>
    <phoneticPr fontId="2"/>
  </si>
  <si>
    <t>＜参考＞警報・注意報の種類</t>
    <phoneticPr fontId="2"/>
  </si>
  <si>
    <t>※防災体制確立の判断基準となる河川や観測所を1つのみ選択した場合、P3-3、P3-4は不要です。</t>
    <phoneticPr fontId="2"/>
  </si>
  <si>
    <t>４.２.　防災体制確立の判断時期及び活動内容（洪水）</t>
    <rPh sb="5" eb="7">
      <t>ボウサイ</t>
    </rPh>
    <rPh sb="7" eb="9">
      <t>タイセイ</t>
    </rPh>
    <rPh sb="9" eb="11">
      <t>カクリツ</t>
    </rPh>
    <rPh sb="12" eb="14">
      <t>ハンダン</t>
    </rPh>
    <rPh sb="14" eb="16">
      <t>ジキ</t>
    </rPh>
    <rPh sb="16" eb="17">
      <t>オヨ</t>
    </rPh>
    <rPh sb="18" eb="20">
      <t>カツドウ</t>
    </rPh>
    <rPh sb="20" eb="22">
      <t>ナイヨウ</t>
    </rPh>
    <rPh sb="23" eb="25">
      <t>コウズイ</t>
    </rPh>
    <phoneticPr fontId="2"/>
  </si>
  <si>
    <t>４.３.　防災体制確立の判断時期及び活動内容（土砂災害）</t>
    <rPh sb="5" eb="7">
      <t>ボウサイ</t>
    </rPh>
    <rPh sb="7" eb="9">
      <t>タイセイ</t>
    </rPh>
    <rPh sb="9" eb="11">
      <t>カクリツ</t>
    </rPh>
    <rPh sb="12" eb="14">
      <t>ハンダン</t>
    </rPh>
    <rPh sb="14" eb="16">
      <t>ジキ</t>
    </rPh>
    <rPh sb="16" eb="17">
      <t>オヨ</t>
    </rPh>
    <rPh sb="18" eb="20">
      <t>カツドウ</t>
    </rPh>
    <rPh sb="20" eb="22">
      <t>ナイヨウ</t>
    </rPh>
    <rPh sb="23" eb="25">
      <t>ドシャ</t>
    </rPh>
    <rPh sb="25" eb="27">
      <t>サイガイ</t>
    </rPh>
    <phoneticPr fontId="2"/>
  </si>
  <si>
    <r>
      <t>宮城県 河川流域情報システム" 、"気象庁 洪水警報の危険度分布</t>
    </r>
    <r>
      <rPr>
        <b/>
        <sz val="11"/>
        <color theme="1"/>
        <rFont val="Meiryo UI"/>
        <family val="3"/>
        <charset val="128"/>
      </rPr>
      <t>"</t>
    </r>
    <r>
      <rPr>
        <sz val="11"/>
        <color theme="1"/>
        <rFont val="Meiryo UI"/>
        <family val="3"/>
        <charset val="128"/>
      </rPr>
      <t>　等</t>
    </r>
    <rPh sb="0" eb="2">
      <t>ミヤギ</t>
    </rPh>
    <rPh sb="18" eb="21">
      <t>キショウチョウ</t>
    </rPh>
    <rPh sb="22" eb="24">
      <t>コウズイ</t>
    </rPh>
    <rPh sb="24" eb="26">
      <t>ケイホウ</t>
    </rPh>
    <rPh sb="27" eb="30">
      <t>キケンド</t>
    </rPh>
    <rPh sb="30" eb="32">
      <t>ブンプ</t>
    </rPh>
    <phoneticPr fontId="2"/>
  </si>
  <si>
    <t>"宮城県 警報"、</t>
    <rPh sb="1" eb="3">
      <t>ミヤギ</t>
    </rPh>
    <phoneticPr fontId="2"/>
  </si>
  <si>
    <t>警報”、</t>
    <rPh sb="0" eb="2">
      <t>ケイホウ</t>
    </rPh>
    <phoneticPr fontId="2"/>
  </si>
  <si>
    <t>”NHK警報 宮城”、”宮城県 土砂災害”</t>
    <phoneticPr fontId="2"/>
  </si>
  <si>
    <t xml:space="preserve"> 警報"、"NHK 警報　宮城" </t>
    <rPh sb="13" eb="15">
      <t>ミヤギ</t>
    </rPh>
    <phoneticPr fontId="2"/>
  </si>
  <si>
    <t>"宮城県 避難"、</t>
    <rPh sb="1" eb="3">
      <t>ミヤギ</t>
    </rPh>
    <rPh sb="5" eb="7">
      <t>ヒナン</t>
    </rPh>
    <phoneticPr fontId="2"/>
  </si>
  <si>
    <t xml:space="preserve"> 警戒レベル"</t>
    <rPh sb="1" eb="3">
      <t>ケイカイ</t>
    </rPh>
    <phoneticPr fontId="2"/>
  </si>
  <si>
    <t xml:space="preserve"> 避難"、</t>
    <rPh sb="1" eb="3">
      <t>ヒナン</t>
    </rPh>
    <phoneticPr fontId="2"/>
  </si>
  <si>
    <t>気象庁ホームページ、テレビ、ラジオ</t>
    <phoneticPr fontId="2"/>
  </si>
  <si>
    <t>テレビ、ラジオ、防災行政無線、市町ホームページ</t>
    <phoneticPr fontId="2"/>
  </si>
  <si>
    <t>気象庁ホームページ、
テレビ、ラジオ</t>
    <rPh sb="0" eb="3">
      <t>キショウチョウ</t>
    </rPh>
    <phoneticPr fontId="2"/>
  </si>
  <si>
    <t>テレビ、ラジオ、
防災行政無線、
市町ホームページ、</t>
    <rPh sb="17" eb="19">
      <t>シチョウ</t>
    </rPh>
    <phoneticPr fontId="2"/>
  </si>
  <si>
    <t>「避難場所までの避難経路については、「避難経路図」を基本とする。</t>
    <phoneticPr fontId="2"/>
  </si>
  <si>
    <t>洪水や土砂災害の危険を感じたら早めに避難するなど、自らの命を守るための防災行動を
起こすことが重要である。特に、次に示すような土砂災害の前兆現象を確認した際は、市町役場等の情報を待つことなく避難を開始する。前兆現象については、安全確保のため、施設内から確認できる範囲で把握し、市に報告する。</t>
    <rPh sb="81" eb="82">
      <t>マチ</t>
    </rPh>
    <phoneticPr fontId="2"/>
  </si>
  <si>
    <t>・別添1「自衛水防組織活動要領」に基づき自衛水防組織を設置する。</t>
    <phoneticPr fontId="2"/>
  </si>
  <si>
    <t>・自衛水防組織においては、以下のとおり訓練を実施するものとする。</t>
    <phoneticPr fontId="2"/>
  </si>
  <si>
    <t>大雨警報
(土砂災害、浸水害)</t>
    <phoneticPr fontId="2"/>
  </si>
  <si>
    <t>）観測所</t>
    <phoneticPr fontId="2"/>
  </si>
  <si>
    <t>洪水の恐れがある時には、</t>
    <rPh sb="0" eb="2">
      <t>コウズイ</t>
    </rPh>
    <rPh sb="3" eb="4">
      <t>オソ</t>
    </rPh>
    <rPh sb="8" eb="9">
      <t>トキ</t>
    </rPh>
    <phoneticPr fontId="2"/>
  </si>
  <si>
    <t>ハザードマップで施設の位置を確認してください。画像はプリントスクリーンでも大丈夫です。ハザードマップの上に施設の位置、経路、避難所を記載してください。詳しくは、手引き（案）P.17を参照してください。</t>
    <rPh sb="75" eb="76">
      <t>クワ</t>
    </rPh>
    <rPh sb="80" eb="82">
      <t>テビ</t>
    </rPh>
    <rPh sb="84" eb="85">
      <t>アン</t>
    </rPh>
    <rPh sb="91" eb="93">
      <t>サンショウ</t>
    </rPh>
    <phoneticPr fontId="2"/>
  </si>
  <si>
    <t>ハザードマップで施設の位置を確認してください。画像はプリントスクリーンでも大丈夫です。ハザードマップの上に施設の位置、経路、避難所を記載してください。詳しくは、手引き（案）P.21を参照してください。</t>
    <rPh sb="75" eb="76">
      <t>クワ</t>
    </rPh>
    <rPh sb="80" eb="82">
      <t>テビ</t>
    </rPh>
    <rPh sb="84" eb="85">
      <t>アン</t>
    </rPh>
    <rPh sb="91" eb="93">
      <t>サンショウ</t>
    </rPh>
    <phoneticPr fontId="2"/>
  </si>
  <si>
    <t>竹谷</t>
    <rPh sb="0" eb="2">
      <t>タケヤ</t>
    </rPh>
    <phoneticPr fontId="37"/>
  </si>
  <si>
    <t>鳴瀬川左岸12.7k</t>
    <rPh sb="0" eb="3">
      <t>ナルセガワ</t>
    </rPh>
    <rPh sb="3" eb="5">
      <t>サガン</t>
    </rPh>
    <phoneticPr fontId="37"/>
  </si>
  <si>
    <t>鳴瀬川左岸12.7k</t>
    <phoneticPr fontId="37"/>
  </si>
  <si>
    <t>粕川</t>
    <rPh sb="0" eb="1">
      <t>カス</t>
    </rPh>
    <rPh sb="1" eb="2">
      <t>カワ</t>
    </rPh>
    <phoneticPr fontId="37"/>
  </si>
  <si>
    <t>●屋内安全確保（垂直避難）の可否について</t>
    <phoneticPr fontId="2"/>
  </si>
  <si>
    <t>避難指示の発令</t>
    <phoneticPr fontId="2"/>
  </si>
  <si>
    <t>●自衛水防組織の業務に関する事項</t>
    <rPh sb="1" eb="3">
      <t>ジエイ</t>
    </rPh>
    <rPh sb="3" eb="5">
      <t>スイボウ</t>
    </rPh>
    <rPh sb="5" eb="7">
      <t>ソシキ</t>
    </rPh>
    <rPh sb="8" eb="10">
      <t>ギョウム</t>
    </rPh>
    <rPh sb="11" eb="12">
      <t>カン</t>
    </rPh>
    <rPh sb="14" eb="16">
      <t>ジコウ</t>
    </rPh>
    <phoneticPr fontId="2"/>
  </si>
  <si>
    <t>障がい者のための備蓄</t>
    <phoneticPr fontId="2"/>
  </si>
  <si>
    <t>富谷市</t>
  </si>
  <si>
    <t>水（1人あたり3ℓ）</t>
    <rPh sb="0" eb="1">
      <t>ミズ</t>
    </rPh>
    <rPh sb="3" eb="4">
      <t>ニン</t>
    </rPh>
    <phoneticPr fontId="2"/>
  </si>
  <si>
    <t>2階</t>
  </si>
  <si>
    <t>3.0m～5.0m</t>
  </si>
  <si>
    <t>石巻市</t>
  </si>
  <si>
    <t>栗原市</t>
  </si>
  <si>
    <t>東松島市</t>
  </si>
  <si>
    <t>大崎市</t>
  </si>
  <si>
    <t>松島町</t>
  </si>
  <si>
    <t>大和町</t>
  </si>
  <si>
    <t>大郷町</t>
  </si>
  <si>
    <t>大衡村</t>
  </si>
  <si>
    <t>色麻町</t>
  </si>
  <si>
    <t>加美町</t>
  </si>
  <si>
    <t>涌谷町</t>
  </si>
  <si>
    <t>美里町</t>
  </si>
  <si>
    <t>女川町</t>
  </si>
  <si>
    <t>Ｐ.5</t>
    <phoneticPr fontId="2"/>
  </si>
  <si>
    <t>Ｐ.６-1</t>
    <phoneticPr fontId="2"/>
  </si>
  <si>
    <t>情報伝達　　　（　</t>
    <rPh sb="0" eb="2">
      <t>ジョウホウ</t>
    </rPh>
    <rPh sb="2" eb="4">
      <t>デンタツ</t>
    </rPh>
    <phoneticPr fontId="2"/>
  </si>
  <si>
    <t>障がい者</t>
    <rPh sb="0" eb="1">
      <t>ショウ</t>
    </rPh>
    <rPh sb="3" eb="4">
      <t>シャ</t>
    </rPh>
    <phoneticPr fontId="2"/>
  </si>
  <si>
    <t>※極力、自衛消防隊長、通報班長とは別の方にしてください。</t>
    <rPh sb="1" eb="3">
      <t>キョクリョク</t>
    </rPh>
    <rPh sb="4" eb="10">
      <t>ジエイショウボウタイチョウ</t>
    </rPh>
    <rPh sb="11" eb="13">
      <t>ツウホウ</t>
    </rPh>
    <rPh sb="13" eb="15">
      <t>ハンチョウ</t>
    </rPh>
    <rPh sb="20" eb="21">
      <t>ベツ</t>
    </rPh>
    <rPh sb="22" eb="23">
      <t>カタ</t>
    </rPh>
    <phoneticPr fontId="2"/>
  </si>
  <si>
    <t>●避難誘導班　　</t>
    <rPh sb="1" eb="3">
      <t>ヒナン</t>
    </rPh>
    <rPh sb="3" eb="5">
      <t>ユウドウ</t>
    </rPh>
    <rPh sb="5" eb="6">
      <t>ハン</t>
    </rPh>
    <phoneticPr fontId="2"/>
  </si>
  <si>
    <t>宮城県 河川流域情報システム" 、"気象庁 洪水警報の危険度分布"等</t>
    <rPh sb="0" eb="2">
      <t>ミヤギ</t>
    </rPh>
    <rPh sb="18" eb="21">
      <t>キショウチョウ</t>
    </rPh>
    <rPh sb="22" eb="24">
      <t>コウズイ</t>
    </rPh>
    <rPh sb="24" eb="26">
      <t>ケイホウ</t>
    </rPh>
    <rPh sb="27" eb="30">
      <t>キケンド</t>
    </rPh>
    <rPh sb="30" eb="32">
      <t>ブンプ</t>
    </rPh>
    <phoneticPr fontId="2"/>
  </si>
  <si>
    <t xml:space="preserve">※避難時間とは施設を出発してから避難場所に到着するまでの時間です。
</t>
    <rPh sb="1" eb="3">
      <t>ヒナン</t>
    </rPh>
    <rPh sb="3" eb="5">
      <t>ジカン</t>
    </rPh>
    <rPh sb="7" eb="9">
      <t>シセツ</t>
    </rPh>
    <rPh sb="10" eb="12">
      <t>シュッパツ</t>
    </rPh>
    <rPh sb="16" eb="18">
      <t>ヒナン</t>
    </rPh>
    <rPh sb="18" eb="20">
      <t>バショ</t>
    </rPh>
    <rPh sb="21" eb="23">
      <t>トウチャク</t>
    </rPh>
    <rPh sb="28" eb="30">
      <t>ジカン</t>
    </rPh>
    <phoneticPr fontId="2"/>
  </si>
  <si>
    <t>屋内安全確保
（垂直避難）の準備時間</t>
    <rPh sb="0" eb="2">
      <t>オクナイ</t>
    </rPh>
    <rPh sb="2" eb="4">
      <t>アンゼン</t>
    </rPh>
    <rPh sb="4" eb="6">
      <t>カクホ</t>
    </rPh>
    <rPh sb="8" eb="10">
      <t>スイチョク</t>
    </rPh>
    <rPh sb="10" eb="12">
      <t>ヒナン</t>
    </rPh>
    <rPh sb="14" eb="16">
      <t>ジュンビ</t>
    </rPh>
    <rPh sb="16" eb="18">
      <t>ジカン</t>
    </rPh>
    <phoneticPr fontId="2"/>
  </si>
  <si>
    <t>屋内安全確保
（垂直避難）にかかる時間</t>
    <rPh sb="0" eb="2">
      <t>オクナイ</t>
    </rPh>
    <rPh sb="2" eb="4">
      <t>アンゼン</t>
    </rPh>
    <rPh sb="4" eb="6">
      <t>カクホ</t>
    </rPh>
    <rPh sb="8" eb="10">
      <t>スイチョク</t>
    </rPh>
    <rPh sb="10" eb="12">
      <t>ヒナン</t>
    </rPh>
    <rPh sb="17" eb="19">
      <t>ジカン</t>
    </rPh>
    <phoneticPr fontId="2"/>
  </si>
  <si>
    <t>避難誘導班</t>
    <rPh sb="0" eb="5">
      <t>ヒナンユウドウハン</t>
    </rPh>
    <phoneticPr fontId="2"/>
  </si>
  <si>
    <t>避難指示
の発令</t>
    <phoneticPr fontId="2"/>
  </si>
  <si>
    <t xml:space="preserve"> 大雨警報（土砂災害）発表</t>
    <rPh sb="6" eb="8">
      <t>ドシャ</t>
    </rPh>
    <rPh sb="8" eb="10">
      <t>サイガイ</t>
    </rPh>
    <rPh sb="11" eb="13">
      <t>ハッピョウ</t>
    </rPh>
    <phoneticPr fontId="2"/>
  </si>
  <si>
    <t>大雨、長雨、融雪などにより河川が増水し、
災害が発生するおそれがあると予想したとき</t>
    <phoneticPr fontId="2"/>
  </si>
  <si>
    <t>大雨、長雨、融雪などにより河川が増水し、
重大な災害が発生するおそれがあると予想したとき</t>
    <phoneticPr fontId="2"/>
  </si>
  <si>
    <t>気象情報
（大雨注意報・警報等）</t>
    <rPh sb="0" eb="2">
      <t>キショウ</t>
    </rPh>
    <rPh sb="2" eb="4">
      <t>ジョウホウ</t>
    </rPh>
    <rPh sb="6" eb="8">
      <t>オオアメ</t>
    </rPh>
    <rPh sb="8" eb="11">
      <t>チュウイホウ</t>
    </rPh>
    <rPh sb="12" eb="14">
      <t>ケイホウ</t>
    </rPh>
    <rPh sb="14" eb="15">
      <t>トウ</t>
    </rPh>
    <phoneticPr fontId="2"/>
  </si>
  <si>
    <r>
      <rPr>
        <sz val="18"/>
        <color theme="1"/>
        <rFont val="Meiryo UI"/>
        <family val="3"/>
        <charset val="128"/>
      </rPr>
      <t>「使用上の注意」</t>
    </r>
    <r>
      <rPr>
        <sz val="11"/>
        <color theme="1"/>
        <rFont val="Meiryo UI"/>
        <family val="3"/>
        <charset val="128"/>
      </rPr>
      <t xml:space="preserve">
①本資料は、令和２年時点の災害の教訓等の最新の知見に基づいて作成しています。
今後、法改正等に伴い必要に応じて内容を修正していきます。
②様式集には、「コントロールシート」、「表紙、目次、Ｐ１～Ｐ１１」、「避難だっちゃ新聞」の頁があります。
コントロールシートは各施設における避難確保計画の必要記載事項を記入するワークシートです。
コントロールシートに必要記載事項を記入すると、記載事項が「表紙、目次、Ｐ１～Ｐ１１」に反映され、各施設の避難確保計画となります。
③入力にあたっては、別添「要配慮者利用施設施設に係る洪水・土砂災害時等の避難確保計画作成の手引き（案）」を参照しながら、
コントロールシートの「作成者入力欄」に、各施設の状況を確認し、必要記載事項を入力してください。
④印刷時はエクセルの「表紙、目次、Ｐ１～Ｐ１１」、「避難だっちゃ新聞」頁を対象に、施設が該当する頁に対して印刷を行ってください。</t>
    </r>
    <rPh sb="289" eb="290">
      <t>アン</t>
    </rPh>
    <phoneticPr fontId="2"/>
  </si>
  <si>
    <t>Ｐ.6</t>
    <phoneticPr fontId="2"/>
  </si>
  <si>
    <t>Ｐ.14</t>
    <phoneticPr fontId="2"/>
  </si>
  <si>
    <t>Ｐ.18</t>
    <phoneticPr fontId="2"/>
  </si>
  <si>
    <t>Ｐ.24</t>
    <phoneticPr fontId="2"/>
  </si>
  <si>
    <t>Ｐ.26</t>
    <phoneticPr fontId="2"/>
  </si>
  <si>
    <t>Ｐ.29</t>
    <phoneticPr fontId="2"/>
  </si>
  <si>
    <t>Ｐ.30</t>
    <phoneticPr fontId="2"/>
  </si>
  <si>
    <r>
      <rPr>
        <b/>
        <sz val="11"/>
        <color theme="1"/>
        <rFont val="Meiryo UI"/>
        <family val="3"/>
        <charset val="128"/>
      </rPr>
      <t>"</t>
    </r>
    <r>
      <rPr>
        <sz val="11"/>
        <color theme="1"/>
        <rFont val="Meiryo UI"/>
        <family val="3"/>
        <charset val="128"/>
      </rPr>
      <t>川の防災情報 宮城県 水位"、
"宮城県 河川流域情報システム"</t>
    </r>
    <rPh sb="8" eb="10">
      <t>ミヤギ</t>
    </rPh>
    <rPh sb="18" eb="20">
      <t>ミヤギ</t>
    </rPh>
    <phoneticPr fontId="2"/>
  </si>
  <si>
    <t>8　防災教育及び訓練の実施</t>
    <phoneticPr fontId="2"/>
  </si>
  <si>
    <t>9　自衛水防組織の業務に関する事項</t>
    <rPh sb="2" eb="4">
      <t>ジエイ</t>
    </rPh>
    <rPh sb="4" eb="6">
      <t>スイボウ</t>
    </rPh>
    <rPh sb="6" eb="8">
      <t>ソシキ</t>
    </rPh>
    <rPh sb="9" eb="11">
      <t>ギョウム</t>
    </rPh>
    <rPh sb="12" eb="13">
      <t>カン</t>
    </rPh>
    <rPh sb="15" eb="17">
      <t>ジコウ</t>
    </rPh>
    <phoneticPr fontId="2"/>
  </si>
  <si>
    <t>9　自衛水防組織の業務に関する事項</t>
    <phoneticPr fontId="2"/>
  </si>
  <si>
    <t>この計画は、大雨による洪水・土砂災害が発生する恐れがあるときに適用するものとするものであり、</t>
    <rPh sb="6" eb="8">
      <t>オオアメ</t>
    </rPh>
    <rPh sb="11" eb="13">
      <t>コウズイ</t>
    </rPh>
    <rPh sb="14" eb="16">
      <t>ドシャ</t>
    </rPh>
    <rPh sb="16" eb="18">
      <t>サイガイ</t>
    </rPh>
    <rPh sb="19" eb="21">
      <t>ハッセイ</t>
    </rPh>
    <rPh sb="23" eb="24">
      <t>オソ</t>
    </rPh>
    <rPh sb="31" eb="33">
      <t>テキヨウ</t>
    </rPh>
    <phoneticPr fontId="2"/>
  </si>
  <si>
    <t>高潮などその他災害は対象外とする。</t>
    <rPh sb="0" eb="2">
      <t>タカシオ</t>
    </rPh>
    <rPh sb="6" eb="7">
      <t>タ</t>
    </rPh>
    <rPh sb="7" eb="9">
      <t>サイガイ</t>
    </rPh>
    <rPh sb="10" eb="13">
      <t>タイショウガイ</t>
    </rPh>
    <phoneticPr fontId="2"/>
  </si>
  <si>
    <t>●避難情報（高齢者等避難等）</t>
  </si>
  <si>
    <t>●避難情報（高齢者等避難等）</t>
    <rPh sb="1" eb="5">
      <t>ヒナンジョウホウ</t>
    </rPh>
    <rPh sb="6" eb="9">
      <t>コウレイシャ</t>
    </rPh>
    <rPh sb="9" eb="10">
      <t>トウ</t>
    </rPh>
    <rPh sb="10" eb="12">
      <t>ヒナン</t>
    </rPh>
    <rPh sb="12" eb="13">
      <t>トウ</t>
    </rPh>
    <phoneticPr fontId="2"/>
  </si>
  <si>
    <t>高齢者等避難の発令</t>
    <phoneticPr fontId="2"/>
  </si>
  <si>
    <t>高齢者等
避難の発令</t>
    <phoneticPr fontId="2"/>
  </si>
  <si>
    <t>高齢者等避難
の発令</t>
    <phoneticPr fontId="2"/>
  </si>
  <si>
    <t>高齢者等
避難の発令</t>
    <phoneticPr fontId="2"/>
  </si>
  <si>
    <t>高齢者等避難、
避難指示等</t>
    <rPh sb="4" eb="6">
      <t>ヒナン</t>
    </rPh>
    <rPh sb="8" eb="10">
      <t>ヒナン</t>
    </rPh>
    <rPh sb="12" eb="13">
      <t>ナド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</si>
</sst>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
  </numFmts>
  <fonts count="39">
    <font>
      <sz val="11"/>
      <color theme="1"/>
      <name val="ＭＳ Ｐゴシック"/>
      <family val="2"/>
      <charset val="128"/>
    </font>
    <font>
      <sz val="11"/>
      <color theme="1"/>
      <name val="游ゴシック"/>
      <family val="2"/>
      <charset val="128"/>
      <scheme val="minor"/>
    </font>
    <font>
      <sz val="6"/>
      <name val="ＭＳ Ｐゴシック"/>
      <family val="2"/>
      <charset val="128"/>
    </font>
    <font>
      <sz val="18"/>
      <color theme="1"/>
      <name val="Meiryo UI"/>
      <family val="3"/>
      <charset val="128"/>
    </font>
    <font>
      <sz val="30"/>
      <color theme="1"/>
      <name val="HG丸ｺﾞｼｯｸM-PRO"/>
      <family val="3"/>
      <charset val="128"/>
    </font>
    <font>
      <sz val="18"/>
      <color theme="1"/>
      <name val="HG丸ｺﾞｼｯｸM-PRO"/>
      <family val="3"/>
      <charset val="128"/>
    </font>
    <font>
      <b/>
      <sz val="11"/>
      <color theme="1"/>
      <name val="Meiryo UI"/>
      <family val="3"/>
      <charset val="128"/>
    </font>
    <font>
      <sz val="10.5"/>
      <color theme="1"/>
      <name val="Meiryo UI"/>
      <family val="3"/>
      <charset val="128"/>
    </font>
    <font>
      <sz val="11"/>
      <color theme="1"/>
      <name val="Meiryo UI"/>
      <family val="3"/>
      <charset val="128"/>
    </font>
    <font>
      <sz val="12"/>
      <color theme="1"/>
      <name val="Meiryo UI"/>
      <family val="3"/>
      <charset val="128"/>
    </font>
    <font>
      <sz val="11"/>
      <color rgb="FFFF0000"/>
      <name val="Meiryo UI"/>
      <family val="3"/>
      <charset val="128"/>
    </font>
    <font>
      <sz val="11"/>
      <color rgb="FF0000FF"/>
      <name val="Meiryo UI"/>
      <family val="3"/>
      <charset val="128"/>
    </font>
    <font>
      <sz val="11"/>
      <name val="Meiryo UI"/>
      <family val="3"/>
      <charset val="128"/>
    </font>
    <font>
      <b/>
      <sz val="11"/>
      <name val="Meiryo UI"/>
      <family val="3"/>
      <charset val="128"/>
    </font>
    <font>
      <b/>
      <sz val="18"/>
      <color theme="0"/>
      <name val="Meiryo UI"/>
      <family val="3"/>
      <charset val="128"/>
    </font>
    <font>
      <b/>
      <sz val="10.5"/>
      <color theme="1"/>
      <name val="Meiryo UI"/>
      <family val="3"/>
      <charset val="128"/>
    </font>
    <font>
      <sz val="18"/>
      <color theme="1"/>
      <name val="ＭＳ Ｐゴシック"/>
      <family val="2"/>
      <charset val="128"/>
    </font>
    <font>
      <b/>
      <sz val="18"/>
      <color theme="1"/>
      <name val="Meiryo UI"/>
      <family val="3"/>
      <charset val="128"/>
    </font>
    <font>
      <sz val="26"/>
      <color theme="1"/>
      <name val="Meiryo UI"/>
      <family val="3"/>
      <charset val="128"/>
    </font>
    <font>
      <sz val="6"/>
      <name val="游ゴシック"/>
      <family val="2"/>
      <charset val="128"/>
      <scheme val="minor"/>
    </font>
    <font>
      <sz val="11"/>
      <color theme="1"/>
      <name val="ＭＳ Ｐゴシック"/>
      <family val="3"/>
      <charset val="128"/>
    </font>
    <font>
      <sz val="16"/>
      <color theme="1"/>
      <name val="Meiryo UI"/>
      <family val="3"/>
      <charset val="128"/>
    </font>
    <font>
      <sz val="18"/>
      <color rgb="FFFF0000"/>
      <name val="Meiryo UI"/>
      <family val="3"/>
      <charset val="128"/>
    </font>
    <font>
      <sz val="18"/>
      <name val="Meiryo UI"/>
      <family val="3"/>
      <charset val="128"/>
    </font>
    <font>
      <sz val="11"/>
      <name val="ＭＳ Ｐゴシック"/>
      <family val="2"/>
      <charset val="128"/>
    </font>
    <font>
      <sz val="18"/>
      <name val="HG丸ｺﾞｼｯｸM-PRO"/>
      <family val="3"/>
      <charset val="128"/>
    </font>
    <font>
      <sz val="14"/>
      <color theme="1"/>
      <name val="Meiryo UI"/>
      <family val="3"/>
      <charset val="128"/>
    </font>
    <font>
      <sz val="18"/>
      <color theme="1" tint="0.34998626667073579"/>
      <name val="Meiryo UI"/>
      <family val="3"/>
      <charset val="128"/>
    </font>
    <font>
      <sz val="11"/>
      <color theme="1"/>
      <name val="ＭＳ Ｐゴシック"/>
      <family val="2"/>
      <charset val="128"/>
    </font>
    <font>
      <sz val="11"/>
      <color rgb="FF00B050"/>
      <name val="ＭＳ Ｐゴシック"/>
      <family val="2"/>
      <charset val="128"/>
    </font>
    <font>
      <sz val="11"/>
      <color rgb="FF00B050"/>
      <name val="ＭＳ Ｐゴシック"/>
      <family val="3"/>
      <charset val="128"/>
    </font>
    <font>
      <b/>
      <sz val="14"/>
      <color theme="1"/>
      <name val="Meiryo UI"/>
      <family val="3"/>
      <charset val="128"/>
    </font>
    <font>
      <sz val="20"/>
      <color theme="1"/>
      <name val="HG丸ｺﾞｼｯｸM-PRO"/>
      <family val="3"/>
      <charset val="128"/>
    </font>
    <font>
      <b/>
      <sz val="11"/>
      <color theme="0"/>
      <name val="Meiryo UI"/>
      <family val="3"/>
      <charset val="128"/>
    </font>
    <font>
      <b/>
      <sz val="14"/>
      <color theme="0"/>
      <name val="Meiryo UI"/>
      <family val="3"/>
      <charset val="128"/>
    </font>
    <font>
      <sz val="10"/>
      <color theme="1"/>
      <name val="Meiryo UI"/>
      <family val="3"/>
      <charset val="128"/>
    </font>
    <font>
      <sz val="6"/>
      <color theme="1"/>
      <name val="Meiryo UI"/>
      <family val="3"/>
      <charset val="128"/>
    </font>
    <font>
      <sz val="6"/>
      <name val="游ゴシック"/>
      <family val="3"/>
      <charset val="128"/>
      <scheme val="minor"/>
    </font>
    <font>
      <b/>
      <sz val="12"/>
      <color rgb="FFFF0000"/>
      <name val="Meiryo UI"/>
      <family val="3"/>
      <charset val="128"/>
    </font>
  </fonts>
  <fills count="1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CCCC"/>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C2DBFA"/>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0.34998626667073579"/>
        <bgColor indexed="64"/>
      </patternFill>
    </fill>
    <fill>
      <patternFill patternType="solid">
        <fgColor rgb="FF002060"/>
        <bgColor indexed="64"/>
      </patternFill>
    </fill>
    <fill>
      <patternFill patternType="solid">
        <fgColor rgb="FFFFB9B9"/>
        <bgColor indexed="64"/>
      </patternFill>
    </fill>
    <fill>
      <patternFill patternType="solid">
        <fgColor theme="0" tint="-0.249977111117893"/>
        <bgColor indexed="64"/>
      </patternFill>
    </fill>
  </fills>
  <borders count="116">
    <border>
      <left/>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medium">
        <color indexed="64"/>
      </top>
      <bottom/>
      <diagonal/>
    </border>
    <border>
      <left/>
      <right style="double">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medium">
        <color theme="1"/>
      </right>
      <top/>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style="medium">
        <color indexed="64"/>
      </bottom>
      <diagonal/>
    </border>
    <border>
      <left/>
      <right style="thin">
        <color indexed="64"/>
      </right>
      <top/>
      <bottom style="dotted">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right style="double">
        <color indexed="64"/>
      </right>
      <top style="double">
        <color indexed="64"/>
      </top>
      <bottom/>
      <diagonal/>
    </border>
    <border>
      <left/>
      <right style="double">
        <color indexed="64"/>
      </right>
      <top/>
      <bottom style="medium">
        <color indexed="64"/>
      </bottom>
      <diagonal/>
    </border>
    <border>
      <left style="thin">
        <color indexed="64"/>
      </left>
      <right style="medium">
        <color indexed="64"/>
      </right>
      <top style="double">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1" fillId="0" borderId="0">
      <alignment vertical="center"/>
    </xf>
    <xf numFmtId="38" fontId="28" fillId="0" borderId="0" applyFont="0" applyFill="0" applyBorder="0" applyAlignment="0" applyProtection="0">
      <alignment vertical="center"/>
    </xf>
  </cellStyleXfs>
  <cellXfs count="1052">
    <xf numFmtId="0" fontId="0" fillId="0" borderId="0" xfId="0">
      <alignment vertical="center"/>
    </xf>
    <xf numFmtId="49" fontId="0" fillId="0" borderId="0" xfId="0" applyNumberFormat="1">
      <alignment vertical="center"/>
    </xf>
    <xf numFmtId="49" fontId="0" fillId="0" borderId="0" xfId="0" applyNumberFormat="1" applyAlignment="1">
      <alignment horizontal="center" vertical="center"/>
    </xf>
    <xf numFmtId="0" fontId="3" fillId="0" borderId="0" xfId="0" applyFont="1" applyAlignment="1">
      <alignment horizontal="justify"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7" fillId="0" borderId="0" xfId="0" applyFont="1">
      <alignment vertical="center"/>
    </xf>
    <xf numFmtId="0" fontId="0" fillId="0" borderId="0" xfId="0" applyAlignment="1">
      <alignment horizontal="right" vertical="center"/>
    </xf>
    <xf numFmtId="0" fontId="8" fillId="0" borderId="0" xfId="0" applyFont="1">
      <alignment vertical="center"/>
    </xf>
    <xf numFmtId="0" fontId="8" fillId="0" borderId="11" xfId="0" applyFont="1" applyBorder="1" applyAlignment="1">
      <alignment horizontal="right" vertical="center"/>
    </xf>
    <xf numFmtId="0" fontId="8" fillId="0" borderId="2" xfId="0" applyFont="1" applyBorder="1">
      <alignment vertical="center"/>
    </xf>
    <xf numFmtId="0" fontId="8" fillId="0" borderId="1" xfId="0" applyFont="1" applyBorder="1">
      <alignment vertical="center"/>
    </xf>
    <xf numFmtId="0" fontId="8" fillId="0" borderId="10" xfId="0" applyFont="1" applyBorder="1" applyAlignment="1">
      <alignment horizontal="right" vertical="center"/>
    </xf>
    <xf numFmtId="0" fontId="8" fillId="0" borderId="0" xfId="0" applyFont="1" applyBorder="1">
      <alignment vertical="center"/>
    </xf>
    <xf numFmtId="0" fontId="8" fillId="0" borderId="3" xfId="0" applyFont="1" applyBorder="1">
      <alignment vertical="center"/>
    </xf>
    <xf numFmtId="0" fontId="8" fillId="0" borderId="11" xfId="0" applyFont="1" applyBorder="1">
      <alignment vertical="center"/>
    </xf>
    <xf numFmtId="0" fontId="8" fillId="0" borderId="0" xfId="0" applyFont="1" applyFill="1" applyBorder="1" applyAlignment="1">
      <alignment horizontal="right" vertical="center"/>
    </xf>
    <xf numFmtId="0" fontId="8" fillId="0" borderId="4" xfId="0" applyFont="1" applyBorder="1">
      <alignment vertical="center"/>
    </xf>
    <xf numFmtId="0" fontId="8" fillId="3" borderId="25" xfId="0" applyFont="1" applyFill="1" applyBorder="1" applyAlignment="1">
      <alignment horizontal="center" vertical="center"/>
    </xf>
    <xf numFmtId="0" fontId="8" fillId="0" borderId="16" xfId="0" applyFont="1" applyBorder="1">
      <alignment vertical="center"/>
    </xf>
    <xf numFmtId="0" fontId="8" fillId="0" borderId="13" xfId="0" applyFont="1" applyBorder="1">
      <alignment vertical="center"/>
    </xf>
    <xf numFmtId="0" fontId="8" fillId="0" borderId="16" xfId="0" applyFont="1" applyBorder="1" applyAlignment="1">
      <alignment horizontal="right" vertical="center"/>
    </xf>
    <xf numFmtId="0" fontId="8" fillId="0" borderId="8" xfId="0" applyFont="1" applyBorder="1">
      <alignment vertical="center"/>
    </xf>
    <xf numFmtId="0" fontId="8" fillId="0" borderId="17" xfId="0" applyFont="1" applyBorder="1">
      <alignment vertical="center"/>
    </xf>
    <xf numFmtId="0" fontId="8" fillId="0" borderId="14" xfId="0" applyFont="1" applyBorder="1">
      <alignment vertical="center"/>
    </xf>
    <xf numFmtId="0" fontId="8" fillId="0" borderId="0" xfId="0" applyFont="1" applyBorder="1" applyAlignment="1">
      <alignment horizontal="center" vertical="center"/>
    </xf>
    <xf numFmtId="0" fontId="8" fillId="0" borderId="32" xfId="0" applyFont="1" applyBorder="1">
      <alignment vertical="center"/>
    </xf>
    <xf numFmtId="0" fontId="8" fillId="0" borderId="31" xfId="0" applyFont="1" applyBorder="1">
      <alignment vertical="center"/>
    </xf>
    <xf numFmtId="0" fontId="8" fillId="0" borderId="2" xfId="0" applyFont="1" applyFill="1" applyBorder="1" applyAlignment="1">
      <alignment horizontal="center" vertical="center" wrapText="1"/>
    </xf>
    <xf numFmtId="0" fontId="8" fillId="0" borderId="10"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4"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8" fillId="0" borderId="0" xfId="0" applyFont="1" applyAlignment="1">
      <alignment vertical="center"/>
    </xf>
    <xf numFmtId="0" fontId="8" fillId="0" borderId="29" xfId="0" applyFont="1" applyBorder="1">
      <alignment vertical="center"/>
    </xf>
    <xf numFmtId="0" fontId="8" fillId="0" borderId="30" xfId="0" applyFont="1" applyBorder="1">
      <alignment vertical="center"/>
    </xf>
    <xf numFmtId="0" fontId="8" fillId="0" borderId="34" xfId="0" applyFont="1" applyBorder="1">
      <alignment vertical="center"/>
    </xf>
    <xf numFmtId="0" fontId="8" fillId="0" borderId="37" xfId="0" applyFont="1" applyBorder="1">
      <alignment vertical="center"/>
    </xf>
    <xf numFmtId="0" fontId="8" fillId="0" borderId="36" xfId="0" applyFont="1" applyBorder="1">
      <alignment vertical="center"/>
    </xf>
    <xf numFmtId="0" fontId="8" fillId="0" borderId="38" xfId="0" applyFont="1" applyBorder="1">
      <alignment vertical="center"/>
    </xf>
    <xf numFmtId="0" fontId="6" fillId="0" borderId="0" xfId="0" applyFont="1">
      <alignment vertical="center"/>
    </xf>
    <xf numFmtId="0" fontId="8" fillId="0" borderId="29" xfId="0" applyFont="1" applyBorder="1" applyAlignment="1">
      <alignment vertical="center"/>
    </xf>
    <xf numFmtId="0" fontId="8" fillId="0" borderId="30" xfId="0" applyFont="1" applyBorder="1" applyAlignment="1">
      <alignment vertical="center"/>
    </xf>
    <xf numFmtId="0" fontId="8" fillId="0" borderId="0" xfId="0" applyFont="1" applyBorder="1" applyAlignment="1">
      <alignment vertical="center"/>
    </xf>
    <xf numFmtId="0" fontId="8" fillId="0" borderId="0" xfId="0" applyFont="1" applyAlignment="1">
      <alignment horizontal="left" vertical="center"/>
    </xf>
    <xf numFmtId="0" fontId="12" fillId="0" borderId="0" xfId="0" applyFont="1" applyBorder="1" applyAlignment="1">
      <alignment vertical="center"/>
    </xf>
    <xf numFmtId="0" fontId="12" fillId="0" borderId="16" xfId="0" applyFont="1" applyBorder="1" applyAlignment="1">
      <alignment vertical="center" wrapText="1"/>
    </xf>
    <xf numFmtId="0" fontId="8" fillId="3" borderId="39" xfId="0" applyFont="1" applyFill="1" applyBorder="1" applyAlignment="1">
      <alignment horizontal="center" vertical="center" wrapText="1"/>
    </xf>
    <xf numFmtId="0" fontId="8" fillId="0" borderId="16" xfId="0" applyFont="1" applyBorder="1" applyAlignment="1">
      <alignment vertical="center"/>
    </xf>
    <xf numFmtId="0" fontId="8" fillId="0" borderId="9" xfId="0" applyFont="1" applyBorder="1">
      <alignment vertical="center"/>
    </xf>
    <xf numFmtId="0" fontId="8" fillId="0" borderId="7" xfId="0" applyFont="1" applyBorder="1" applyAlignment="1">
      <alignment horizontal="center" vertical="center"/>
    </xf>
    <xf numFmtId="0" fontId="8" fillId="0" borderId="12" xfId="0" applyFont="1" applyBorder="1">
      <alignment vertical="center"/>
    </xf>
    <xf numFmtId="0" fontId="8" fillId="0" borderId="45" xfId="0" applyFont="1" applyBorder="1">
      <alignment vertical="center"/>
    </xf>
    <xf numFmtId="0" fontId="8" fillId="0" borderId="33" xfId="0" applyFont="1" applyBorder="1">
      <alignment vertical="center"/>
    </xf>
    <xf numFmtId="0" fontId="12" fillId="0" borderId="53" xfId="0" applyFont="1" applyBorder="1" applyAlignment="1">
      <alignment vertical="center" wrapText="1"/>
    </xf>
    <xf numFmtId="0" fontId="12" fillId="0" borderId="53" xfId="0" applyFont="1" applyBorder="1" applyAlignment="1">
      <alignment horizontal="center" vertical="center" wrapText="1"/>
    </xf>
    <xf numFmtId="0" fontId="12" fillId="0" borderId="53" xfId="0" applyFont="1" applyBorder="1" applyAlignment="1">
      <alignment horizontal="left" vertical="center" wrapText="1"/>
    </xf>
    <xf numFmtId="0" fontId="8" fillId="0" borderId="53" xfId="0" applyFont="1" applyBorder="1">
      <alignment vertical="center"/>
    </xf>
    <xf numFmtId="0" fontId="8" fillId="0" borderId="36" xfId="0" applyFont="1" applyBorder="1" applyAlignment="1">
      <alignment horizontal="left" vertical="center"/>
    </xf>
    <xf numFmtId="0" fontId="12" fillId="0" borderId="16" xfId="0" applyFont="1" applyBorder="1" applyAlignment="1">
      <alignment vertical="center"/>
    </xf>
    <xf numFmtId="0" fontId="11" fillId="0" borderId="0" xfId="0" applyFont="1" applyBorder="1" applyAlignment="1">
      <alignment vertical="center" wrapText="1"/>
    </xf>
    <xf numFmtId="0" fontId="10" fillId="0" borderId="0" xfId="0" applyFont="1" applyBorder="1" applyAlignment="1">
      <alignment vertical="center" wrapText="1"/>
    </xf>
    <xf numFmtId="0" fontId="10" fillId="0" borderId="57" xfId="0" applyFont="1" applyBorder="1" applyAlignment="1">
      <alignment vertical="center" wrapText="1"/>
    </xf>
    <xf numFmtId="0" fontId="8" fillId="0" borderId="58" xfId="0" applyFont="1" applyBorder="1">
      <alignment vertical="center"/>
    </xf>
    <xf numFmtId="0" fontId="13" fillId="0" borderId="0" xfId="0" applyFont="1">
      <alignment vertical="center"/>
    </xf>
    <xf numFmtId="0" fontId="8" fillId="0" borderId="26" xfId="0" applyFont="1" applyBorder="1">
      <alignment vertical="center"/>
    </xf>
    <xf numFmtId="0" fontId="8" fillId="0" borderId="22" xfId="0" applyFont="1" applyBorder="1" applyAlignment="1">
      <alignment horizontal="right" vertical="center"/>
    </xf>
    <xf numFmtId="0" fontId="8" fillId="0" borderId="17" xfId="0" applyFont="1" applyBorder="1" applyAlignment="1">
      <alignment horizontal="right" vertical="center"/>
    </xf>
    <xf numFmtId="0" fontId="8" fillId="0" borderId="0" xfId="0" applyFont="1" applyAlignment="1">
      <alignment horizontal="left" vertical="top" wrapText="1"/>
    </xf>
    <xf numFmtId="0" fontId="8" fillId="0" borderId="40" xfId="0" applyFont="1" applyBorder="1">
      <alignment vertical="center"/>
    </xf>
    <xf numFmtId="0" fontId="8" fillId="0" borderId="50" xfId="0" applyFont="1" applyBorder="1">
      <alignment vertical="center"/>
    </xf>
    <xf numFmtId="0" fontId="15" fillId="0" borderId="0" xfId="0" applyFont="1" applyAlignment="1">
      <alignment horizontal="left" vertical="center"/>
    </xf>
    <xf numFmtId="0" fontId="8" fillId="0" borderId="61" xfId="0" applyFont="1" applyBorder="1" applyAlignment="1">
      <alignment horizontal="center" vertical="center"/>
    </xf>
    <xf numFmtId="0" fontId="8" fillId="0" borderId="48" xfId="0" applyFont="1" applyBorder="1">
      <alignment vertical="center"/>
    </xf>
    <xf numFmtId="0" fontId="8" fillId="0" borderId="51" xfId="0" applyFont="1" applyBorder="1">
      <alignment vertical="center"/>
    </xf>
    <xf numFmtId="0" fontId="8" fillId="0" borderId="23" xfId="0" applyFont="1" applyBorder="1" applyAlignment="1">
      <alignment horizontal="center" vertical="center"/>
    </xf>
    <xf numFmtId="0" fontId="8" fillId="0" borderId="2" xfId="0" applyFont="1" applyBorder="1" applyAlignment="1">
      <alignment vertical="center"/>
    </xf>
    <xf numFmtId="0" fontId="3" fillId="0" borderId="0" xfId="0" applyFont="1">
      <alignment vertical="center"/>
    </xf>
    <xf numFmtId="0" fontId="17" fillId="0" borderId="0" xfId="0" applyFont="1">
      <alignment vertical="center"/>
    </xf>
    <xf numFmtId="0" fontId="8" fillId="0" borderId="0" xfId="0" applyFont="1" applyAlignment="1">
      <alignment vertical="center" textRotation="255"/>
    </xf>
    <xf numFmtId="0" fontId="3" fillId="0" borderId="0" xfId="0" applyFont="1" applyAlignment="1">
      <alignment vertical="center" textRotation="255"/>
    </xf>
    <xf numFmtId="0" fontId="16" fillId="0" borderId="0" xfId="0" applyFont="1" applyAlignment="1">
      <alignment vertical="center" textRotation="255"/>
    </xf>
    <xf numFmtId="0" fontId="3" fillId="0" borderId="0" xfId="0" applyFont="1" applyBorder="1" applyAlignment="1">
      <alignment vertical="center" textRotation="255"/>
    </xf>
    <xf numFmtId="0" fontId="8" fillId="0" borderId="0" xfId="0" applyFont="1" applyAlignment="1">
      <alignment horizontal="center" vertical="center"/>
    </xf>
    <xf numFmtId="0" fontId="18" fillId="0" borderId="0" xfId="0" applyFont="1">
      <alignment vertical="center"/>
    </xf>
    <xf numFmtId="0" fontId="3" fillId="0" borderId="0" xfId="0" applyFont="1" applyBorder="1">
      <alignment vertical="center"/>
    </xf>
    <xf numFmtId="0" fontId="3" fillId="0" borderId="0" xfId="0" applyFont="1" applyBorder="1" applyAlignment="1">
      <alignment vertical="center"/>
    </xf>
    <xf numFmtId="0" fontId="8" fillId="0" borderId="0" xfId="0" applyFont="1" applyFill="1" applyBorder="1" applyAlignment="1">
      <alignment vertical="center"/>
    </xf>
    <xf numFmtId="0" fontId="12" fillId="0" borderId="0" xfId="0" applyFont="1" applyBorder="1">
      <alignment vertical="center"/>
    </xf>
    <xf numFmtId="0" fontId="12" fillId="0" borderId="0" xfId="0" applyFont="1" applyBorder="1" applyAlignment="1">
      <alignment vertical="center" wrapText="1"/>
    </xf>
    <xf numFmtId="0" fontId="20" fillId="5" borderId="0" xfId="1" applyFont="1" applyFill="1">
      <alignment vertical="center"/>
    </xf>
    <xf numFmtId="0" fontId="20" fillId="0" borderId="0" xfId="1" applyFont="1">
      <alignment vertical="center"/>
    </xf>
    <xf numFmtId="0" fontId="20" fillId="6" borderId="0" xfId="1" applyFont="1" applyFill="1">
      <alignment vertical="center"/>
    </xf>
    <xf numFmtId="0" fontId="20" fillId="0" borderId="0" xfId="0" applyFont="1">
      <alignment vertical="center"/>
    </xf>
    <xf numFmtId="0" fontId="20" fillId="0" borderId="0" xfId="1" applyFont="1" applyBorder="1">
      <alignment vertical="center"/>
    </xf>
    <xf numFmtId="0" fontId="8" fillId="0" borderId="0" xfId="0" applyFont="1" applyFill="1" applyBorder="1">
      <alignment vertical="center"/>
    </xf>
    <xf numFmtId="0" fontId="8" fillId="0" borderId="13" xfId="0" applyFont="1" applyFill="1" applyBorder="1">
      <alignment vertical="center"/>
    </xf>
    <xf numFmtId="0" fontId="8" fillId="0" borderId="0" xfId="0" applyFont="1" applyFill="1">
      <alignment vertical="center"/>
    </xf>
    <xf numFmtId="0" fontId="8" fillId="0" borderId="16" xfId="0" applyFont="1" applyFill="1" applyBorder="1" applyAlignment="1">
      <alignment horizontal="center" vertical="center"/>
    </xf>
    <xf numFmtId="0" fontId="12" fillId="0" borderId="0" xfId="0" applyFont="1" applyFill="1" applyBorder="1" applyAlignment="1">
      <alignment horizontal="center" vertical="center"/>
    </xf>
    <xf numFmtId="0" fontId="8" fillId="0" borderId="8" xfId="0" applyFont="1" applyFill="1" applyBorder="1" applyAlignment="1">
      <alignment vertical="center"/>
    </xf>
    <xf numFmtId="0" fontId="8" fillId="0" borderId="30" xfId="0" applyFont="1" applyBorder="1" applyAlignment="1">
      <alignment horizontal="left" vertical="center"/>
    </xf>
    <xf numFmtId="0" fontId="8" fillId="5" borderId="0" xfId="0" applyFont="1" applyFill="1" applyBorder="1" applyAlignment="1">
      <alignment horizontal="right" vertical="center"/>
    </xf>
    <xf numFmtId="0" fontId="8" fillId="5" borderId="0" xfId="0" applyFont="1" applyFill="1" applyBorder="1">
      <alignment vertical="center"/>
    </xf>
    <xf numFmtId="0" fontId="8" fillId="5" borderId="0" xfId="0" applyFont="1" applyFill="1">
      <alignment vertical="center"/>
    </xf>
    <xf numFmtId="0" fontId="8" fillId="5" borderId="0" xfId="0" applyFont="1" applyFill="1" applyAlignment="1">
      <alignment horizontal="center" vertical="center"/>
    </xf>
    <xf numFmtId="0" fontId="8" fillId="5" borderId="0" xfId="0" applyFont="1" applyFill="1" applyBorder="1" applyAlignment="1">
      <alignment vertical="center"/>
    </xf>
    <xf numFmtId="0" fontId="8" fillId="5" borderId="0" xfId="0" applyFont="1" applyFill="1" applyBorder="1" applyAlignment="1">
      <alignment horizontal="left" vertical="center"/>
    </xf>
    <xf numFmtId="0" fontId="8" fillId="0" borderId="67" xfId="0" applyFont="1" applyBorder="1">
      <alignment vertical="center"/>
    </xf>
    <xf numFmtId="0" fontId="8" fillId="0" borderId="3" xfId="0" applyFont="1" applyBorder="1" applyAlignment="1">
      <alignment vertical="center"/>
    </xf>
    <xf numFmtId="0" fontId="8" fillId="0" borderId="43" xfId="0" applyFont="1" applyBorder="1">
      <alignment vertical="center"/>
    </xf>
    <xf numFmtId="0" fontId="8" fillId="0" borderId="1" xfId="0" applyFont="1" applyBorder="1" applyAlignment="1">
      <alignment vertical="center"/>
    </xf>
    <xf numFmtId="0" fontId="4" fillId="0" borderId="0" xfId="0" applyFont="1" applyAlignment="1">
      <alignment horizontal="center" vertical="center"/>
    </xf>
    <xf numFmtId="0" fontId="8" fillId="0" borderId="0" xfId="0" applyFont="1" applyAlignment="1">
      <alignment horizontal="left" vertical="center"/>
    </xf>
    <xf numFmtId="0" fontId="8" fillId="0" borderId="0" xfId="0" applyFont="1" applyBorder="1" applyAlignment="1">
      <alignment horizontal="right" vertical="center" wrapText="1"/>
    </xf>
    <xf numFmtId="0" fontId="12" fillId="0" borderId="39" xfId="0" applyFont="1" applyBorder="1" applyAlignment="1">
      <alignment vertical="center" wrapText="1"/>
    </xf>
    <xf numFmtId="0" fontId="12" fillId="0" borderId="35" xfId="0" applyFont="1" applyBorder="1" applyAlignment="1">
      <alignment vertical="center" wrapText="1"/>
    </xf>
    <xf numFmtId="0" fontId="12" fillId="0" borderId="20" xfId="0" applyFont="1" applyBorder="1" applyAlignment="1">
      <alignment vertical="center" wrapText="1"/>
    </xf>
    <xf numFmtId="0" fontId="16" fillId="0" borderId="0" xfId="0" applyFont="1" applyAlignment="1">
      <alignment horizontal="left" vertical="center"/>
    </xf>
    <xf numFmtId="0" fontId="12" fillId="0" borderId="2" xfId="0" applyFont="1" applyBorder="1" applyAlignment="1">
      <alignment horizontal="center" vertical="center"/>
    </xf>
    <xf numFmtId="0" fontId="12" fillId="0" borderId="1" xfId="0" applyFont="1" applyBorder="1">
      <alignment vertical="center"/>
    </xf>
    <xf numFmtId="0" fontId="12" fillId="0" borderId="11" xfId="0" applyFont="1" applyBorder="1" applyAlignment="1">
      <alignment horizontal="right" vertical="center"/>
    </xf>
    <xf numFmtId="0" fontId="12" fillId="0" borderId="6" xfId="0" applyFont="1" applyBorder="1">
      <alignment vertical="center"/>
    </xf>
    <xf numFmtId="0" fontId="12" fillId="0" borderId="6" xfId="0" applyFont="1" applyBorder="1" applyAlignment="1">
      <alignment horizontal="left" vertical="center"/>
    </xf>
    <xf numFmtId="0" fontId="12" fillId="0" borderId="13" xfId="0" applyFont="1" applyBorder="1">
      <alignment vertical="center"/>
    </xf>
    <xf numFmtId="0" fontId="12" fillId="0" borderId="16" xfId="0" applyFont="1" applyBorder="1">
      <alignment vertical="center"/>
    </xf>
    <xf numFmtId="0" fontId="12" fillId="0" borderId="23" xfId="0" applyFont="1" applyBorder="1" applyAlignment="1">
      <alignment horizontal="center" vertical="center"/>
    </xf>
    <xf numFmtId="0" fontId="8" fillId="0" borderId="0" xfId="0" applyFont="1" applyBorder="1" applyAlignment="1">
      <alignment horizontal="right" vertical="center"/>
    </xf>
    <xf numFmtId="0" fontId="12" fillId="0" borderId="6" xfId="0" applyFont="1" applyBorder="1" applyAlignment="1">
      <alignment horizontal="center" vertical="center"/>
    </xf>
    <xf numFmtId="0" fontId="8" fillId="0" borderId="8" xfId="0" applyFont="1" applyBorder="1" applyAlignment="1">
      <alignment horizontal="left" vertical="center"/>
    </xf>
    <xf numFmtId="0" fontId="8" fillId="3" borderId="26" xfId="0" applyFont="1" applyFill="1" applyBorder="1" applyAlignment="1">
      <alignment horizontal="center" vertical="center"/>
    </xf>
    <xf numFmtId="0" fontId="8" fillId="0" borderId="3" xfId="0" applyFont="1" applyBorder="1" applyAlignment="1">
      <alignment vertical="center" wrapText="1"/>
    </xf>
    <xf numFmtId="0" fontId="12" fillId="0" borderId="48" xfId="0" applyFont="1" applyBorder="1" applyAlignment="1">
      <alignment vertical="center" wrapText="1"/>
    </xf>
    <xf numFmtId="0" fontId="8" fillId="0" borderId="0" xfId="0" applyFont="1" applyAlignment="1">
      <alignment vertical="center" wrapText="1"/>
    </xf>
    <xf numFmtId="0" fontId="12" fillId="0" borderId="46" xfId="0" applyFont="1" applyBorder="1" applyAlignment="1">
      <alignment vertical="center" wrapText="1"/>
    </xf>
    <xf numFmtId="0" fontId="12" fillId="0" borderId="82" xfId="0" applyFont="1" applyBorder="1" applyAlignment="1">
      <alignment vertical="center" wrapText="1"/>
    </xf>
    <xf numFmtId="0" fontId="8" fillId="0" borderId="0" xfId="0" applyFont="1" applyAlignment="1">
      <alignment horizontal="left" vertical="center" indent="1"/>
    </xf>
    <xf numFmtId="0" fontId="6" fillId="0" borderId="0" xfId="0" applyFont="1" applyAlignment="1">
      <alignment vertical="center"/>
    </xf>
    <xf numFmtId="0" fontId="8" fillId="0" borderId="0" xfId="0" applyFont="1" applyAlignment="1">
      <alignment horizontal="left" vertical="center" indent="2"/>
    </xf>
    <xf numFmtId="0" fontId="8" fillId="0" borderId="37" xfId="0" applyFont="1" applyFill="1" applyBorder="1">
      <alignment vertical="center"/>
    </xf>
    <xf numFmtId="0" fontId="8" fillId="0" borderId="37" xfId="0" applyFont="1" applyFill="1" applyBorder="1" applyAlignment="1">
      <alignment horizontal="right" vertical="center"/>
    </xf>
    <xf numFmtId="0" fontId="8" fillId="0" borderId="0" xfId="0" applyFont="1" applyAlignment="1">
      <alignment horizontal="left" vertical="center"/>
    </xf>
    <xf numFmtId="0" fontId="12" fillId="0" borderId="0" xfId="0" applyFont="1" applyFill="1" applyBorder="1" applyAlignment="1">
      <alignment vertical="center"/>
    </xf>
    <xf numFmtId="0" fontId="8" fillId="0" borderId="0" xfId="0" applyFont="1" applyBorder="1" applyAlignment="1">
      <alignment horizontal="center" vertical="center"/>
    </xf>
    <xf numFmtId="0" fontId="3" fillId="0" borderId="0" xfId="0" applyFont="1" applyBorder="1" applyAlignment="1">
      <alignment horizontal="center" vertical="center"/>
    </xf>
    <xf numFmtId="0" fontId="12" fillId="0" borderId="0" xfId="0" applyFont="1" applyFill="1" applyBorder="1" applyAlignment="1">
      <alignment horizontal="right" vertical="center"/>
    </xf>
    <xf numFmtId="0" fontId="12" fillId="0" borderId="53" xfId="0" applyFont="1" applyBorder="1" applyAlignment="1">
      <alignment vertical="center"/>
    </xf>
    <xf numFmtId="0" fontId="12" fillId="0" borderId="52" xfId="0" applyFont="1" applyBorder="1" applyAlignment="1">
      <alignment horizontal="left" vertical="center"/>
    </xf>
    <xf numFmtId="0" fontId="12" fillId="0" borderId="52" xfId="0" applyFont="1" applyBorder="1" applyAlignment="1">
      <alignment vertical="center"/>
    </xf>
    <xf numFmtId="0" fontId="8" fillId="0" borderId="17" xfId="0" applyFont="1" applyBorder="1" applyAlignment="1">
      <alignment vertical="center"/>
    </xf>
    <xf numFmtId="0" fontId="12" fillId="0" borderId="16" xfId="0" applyFont="1" applyBorder="1" applyAlignment="1">
      <alignment horizontal="left" vertical="center"/>
    </xf>
    <xf numFmtId="0" fontId="11" fillId="0" borderId="54" xfId="0" applyFont="1" applyBorder="1" applyAlignment="1">
      <alignment vertical="center" wrapText="1"/>
    </xf>
    <xf numFmtId="0" fontId="3" fillId="3" borderId="23" xfId="0" applyFont="1" applyFill="1" applyBorder="1" applyAlignment="1">
      <alignment vertical="center"/>
    </xf>
    <xf numFmtId="0" fontId="8" fillId="3" borderId="23" xfId="0" applyFont="1" applyFill="1" applyBorder="1">
      <alignment vertical="center"/>
    </xf>
    <xf numFmtId="0" fontId="8" fillId="3" borderId="24" xfId="0" applyFont="1" applyFill="1" applyBorder="1">
      <alignment vertical="center"/>
    </xf>
    <xf numFmtId="0" fontId="8" fillId="0" borderId="30" xfId="0" applyFont="1" applyBorder="1" applyAlignment="1">
      <alignment vertical="center" wrapText="1"/>
    </xf>
    <xf numFmtId="0" fontId="3" fillId="0" borderId="37" xfId="0" applyFont="1" applyBorder="1" applyAlignment="1">
      <alignment horizontal="center" vertical="center"/>
    </xf>
    <xf numFmtId="0" fontId="3"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0" xfId="0" applyFont="1" applyFill="1" applyBorder="1" applyAlignment="1">
      <alignment horizontal="left" vertical="center"/>
    </xf>
    <xf numFmtId="0" fontId="12"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0" xfId="0" applyFont="1" applyBorder="1" applyAlignment="1">
      <alignment horizontal="right" vertical="center"/>
    </xf>
    <xf numFmtId="0" fontId="8" fillId="0" borderId="0" xfId="0" applyFont="1" applyBorder="1" applyAlignment="1">
      <alignment horizontal="left" vertical="center"/>
    </xf>
    <xf numFmtId="0" fontId="8" fillId="0" borderId="16" xfId="0" applyFont="1" applyBorder="1" applyAlignment="1">
      <alignment horizontal="center" vertical="center"/>
    </xf>
    <xf numFmtId="0" fontId="8" fillId="0" borderId="0" xfId="0" applyFont="1" applyBorder="1" applyAlignment="1">
      <alignment vertical="center" wrapText="1"/>
    </xf>
    <xf numFmtId="0" fontId="8" fillId="0" borderId="13" xfId="0" applyFont="1" applyBorder="1" applyAlignment="1">
      <alignment vertical="center" wrapText="1"/>
    </xf>
    <xf numFmtId="0" fontId="8" fillId="0" borderId="29" xfId="0" applyFont="1" applyBorder="1" applyAlignment="1">
      <alignment horizontal="center" vertical="center"/>
    </xf>
    <xf numFmtId="0" fontId="8" fillId="0" borderId="17" xfId="0" applyFont="1" applyBorder="1" applyAlignment="1">
      <alignment horizontal="center" vertical="center"/>
    </xf>
    <xf numFmtId="0" fontId="8" fillId="0" borderId="36"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vertical="center"/>
    </xf>
    <xf numFmtId="0" fontId="26" fillId="0" borderId="0" xfId="0" applyFont="1" applyBorder="1" applyAlignment="1">
      <alignment vertical="center"/>
    </xf>
    <xf numFmtId="0" fontId="27" fillId="0" borderId="0" xfId="0" applyFont="1" applyAlignment="1">
      <alignment horizontal="right" vertical="center"/>
    </xf>
    <xf numFmtId="0" fontId="8" fillId="0" borderId="0" xfId="0" applyFont="1" applyFill="1" applyBorder="1" applyAlignment="1">
      <alignment vertical="center" wrapText="1"/>
    </xf>
    <xf numFmtId="0" fontId="8" fillId="0" borderId="0" xfId="0" applyFont="1" applyBorder="1" applyAlignment="1">
      <alignment vertical="top" wrapText="1"/>
    </xf>
    <xf numFmtId="0" fontId="8" fillId="0" borderId="13" xfId="0" applyFont="1" applyBorder="1" applyAlignment="1">
      <alignment vertical="top" wrapText="1"/>
    </xf>
    <xf numFmtId="0" fontId="8" fillId="0" borderId="34" xfId="0" applyFont="1" applyBorder="1" applyAlignment="1">
      <alignment vertical="center" wrapText="1"/>
    </xf>
    <xf numFmtId="0" fontId="12" fillId="0" borderId="0" xfId="0" applyFont="1" applyFill="1" applyBorder="1">
      <alignment vertical="center"/>
    </xf>
    <xf numFmtId="176" fontId="8" fillId="0" borderId="0" xfId="0" applyNumberFormat="1" applyFont="1" applyFill="1" applyBorder="1" applyAlignment="1">
      <alignment horizontal="center" vertical="center"/>
    </xf>
    <xf numFmtId="0" fontId="8" fillId="0" borderId="0" xfId="0" applyFont="1" applyAlignment="1">
      <alignment horizontal="right" vertical="top"/>
    </xf>
    <xf numFmtId="0" fontId="8" fillId="5" borderId="0" xfId="0" applyFont="1" applyFill="1" applyBorder="1" applyAlignment="1">
      <alignment horizontal="left" vertical="center" wrapText="1"/>
    </xf>
    <xf numFmtId="0" fontId="8" fillId="0" borderId="0" xfId="0" applyFont="1" applyBorder="1" applyAlignment="1">
      <alignment horizontal="center" vertical="center"/>
    </xf>
    <xf numFmtId="0" fontId="8" fillId="0" borderId="16" xfId="0" applyFont="1" applyBorder="1" applyAlignment="1">
      <alignment horizontal="center" vertical="center"/>
    </xf>
    <xf numFmtId="176" fontId="8" fillId="0" borderId="0" xfId="0" applyNumberFormat="1" applyFont="1" applyFill="1" applyBorder="1" applyAlignment="1">
      <alignment vertical="top" wrapText="1"/>
    </xf>
    <xf numFmtId="0" fontId="8" fillId="0" borderId="16"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29" fillId="0" borderId="0" xfId="0" applyFont="1" applyFill="1">
      <alignment vertical="center"/>
    </xf>
    <xf numFmtId="0" fontId="30" fillId="0" borderId="0" xfId="0" applyFont="1" applyFill="1">
      <alignment vertical="center"/>
    </xf>
    <xf numFmtId="0" fontId="8" fillId="0" borderId="0" xfId="0" applyFont="1" applyFill="1" applyBorder="1" applyAlignment="1">
      <alignment horizontal="left" vertical="center"/>
    </xf>
    <xf numFmtId="0" fontId="0" fillId="0" borderId="0" xfId="0" applyAlignment="1">
      <alignment horizontal="left" vertical="center"/>
    </xf>
    <xf numFmtId="0" fontId="8" fillId="0" borderId="0" xfId="0" applyFont="1" applyAlignment="1">
      <alignment horizontal="center" vertical="center"/>
    </xf>
    <xf numFmtId="0" fontId="7" fillId="0" borderId="0" xfId="0" applyFont="1" applyAlignment="1">
      <alignment horizontal="left" vertical="center"/>
    </xf>
    <xf numFmtId="0" fontId="3" fillId="0" borderId="0" xfId="0" applyFont="1" applyAlignment="1">
      <alignment horizontal="left" vertical="center"/>
    </xf>
    <xf numFmtId="0" fontId="31" fillId="0" borderId="84" xfId="0" applyFont="1" applyFill="1" applyBorder="1" applyAlignment="1">
      <alignment vertical="center"/>
    </xf>
    <xf numFmtId="0" fontId="8" fillId="0" borderId="85" xfId="0" applyFont="1" applyFill="1" applyBorder="1" applyAlignment="1">
      <alignment horizontal="left" vertical="center"/>
    </xf>
    <xf numFmtId="0" fontId="8" fillId="0" borderId="86" xfId="0" applyFont="1" applyFill="1" applyBorder="1" applyAlignment="1">
      <alignment horizontal="left" vertical="center"/>
    </xf>
    <xf numFmtId="0" fontId="0" fillId="0" borderId="0" xfId="0" applyFont="1" applyFill="1">
      <alignment vertical="center"/>
    </xf>
    <xf numFmtId="0" fontId="7" fillId="0" borderId="0" xfId="0" applyFont="1" applyFill="1" applyAlignment="1">
      <alignment horizontal="left" vertical="center"/>
    </xf>
    <xf numFmtId="0" fontId="8" fillId="5" borderId="0" xfId="0" applyFont="1" applyFill="1" applyBorder="1" applyAlignment="1" applyProtection="1">
      <alignment horizontal="right" vertical="center"/>
      <protection locked="0"/>
    </xf>
    <xf numFmtId="0" fontId="8" fillId="0" borderId="0" xfId="0" applyFont="1" applyProtection="1">
      <alignment vertical="center"/>
      <protection locked="0"/>
    </xf>
    <xf numFmtId="0" fontId="8" fillId="0" borderId="0" xfId="0" applyFont="1" applyFill="1" applyProtection="1">
      <alignment vertical="center"/>
      <protection locked="0"/>
    </xf>
    <xf numFmtId="0" fontId="8" fillId="0" borderId="0" xfId="0" applyFont="1" applyBorder="1" applyProtection="1">
      <alignment vertical="center"/>
      <protection locked="0"/>
    </xf>
    <xf numFmtId="0" fontId="6" fillId="0" borderId="0" xfId="0" applyFont="1" applyProtection="1">
      <alignment vertical="center"/>
      <protection locked="0"/>
    </xf>
    <xf numFmtId="0" fontId="0" fillId="0" borderId="0" xfId="0" applyProtection="1">
      <alignment vertical="center"/>
    </xf>
    <xf numFmtId="0" fontId="8" fillId="0" borderId="0" xfId="0" applyFont="1" applyFill="1" applyProtection="1">
      <alignment vertical="center"/>
    </xf>
    <xf numFmtId="0" fontId="8" fillId="0" borderId="0" xfId="0" applyFont="1" applyBorder="1" applyProtection="1">
      <alignment vertical="center"/>
    </xf>
    <xf numFmtId="0" fontId="0" fillId="0" borderId="0" xfId="0" applyFill="1" applyProtection="1">
      <alignment vertical="center"/>
    </xf>
    <xf numFmtId="0" fontId="8" fillId="0" borderId="0" xfId="0" applyFont="1" applyAlignment="1">
      <alignment horizontal="left" vertical="center" wrapText="1"/>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Alignment="1">
      <alignment horizontal="left" vertical="center"/>
    </xf>
    <xf numFmtId="0" fontId="8" fillId="0" borderId="11" xfId="0" applyFont="1" applyBorder="1" applyAlignment="1">
      <alignment vertical="center"/>
    </xf>
    <xf numFmtId="0" fontId="8" fillId="0" borderId="14" xfId="0" applyFont="1" applyBorder="1" applyAlignment="1">
      <alignment vertical="center"/>
    </xf>
    <xf numFmtId="0" fontId="8" fillId="0" borderId="8" xfId="0" applyFont="1" applyFill="1" applyBorder="1" applyAlignment="1">
      <alignment vertical="center" wrapText="1"/>
    </xf>
    <xf numFmtId="176" fontId="8" fillId="0" borderId="8" xfId="0" applyNumberFormat="1" applyFont="1" applyFill="1" applyBorder="1" applyAlignment="1">
      <alignment vertical="center"/>
    </xf>
    <xf numFmtId="176" fontId="8" fillId="0" borderId="0" xfId="0" applyNumberFormat="1" applyFont="1" applyFill="1" applyBorder="1" applyAlignment="1">
      <alignment vertical="center"/>
    </xf>
    <xf numFmtId="0" fontId="12" fillId="0" borderId="8" xfId="0" applyFont="1" applyFill="1" applyBorder="1" applyAlignment="1">
      <alignment vertical="center"/>
    </xf>
    <xf numFmtId="0" fontId="12" fillId="0" borderId="0" xfId="0" applyFont="1" applyFill="1" applyBorder="1" applyAlignment="1">
      <alignment vertical="center" wrapText="1"/>
    </xf>
    <xf numFmtId="176" fontId="8" fillId="0" borderId="8" xfId="0" applyNumberFormat="1" applyFont="1" applyFill="1" applyBorder="1" applyAlignment="1" applyProtection="1">
      <alignment horizontal="center" vertical="center"/>
      <protection locked="0"/>
    </xf>
    <xf numFmtId="0" fontId="8" fillId="0" borderId="37"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left" vertical="top" wrapText="1"/>
    </xf>
    <xf numFmtId="0" fontId="8" fillId="0" borderId="16" xfId="0" applyFont="1" applyBorder="1" applyAlignment="1">
      <alignment horizontal="center" vertical="center"/>
    </xf>
    <xf numFmtId="0" fontId="8" fillId="12" borderId="0" xfId="0" applyFont="1" applyFill="1" applyBorder="1" applyAlignment="1">
      <alignment vertical="center"/>
    </xf>
    <xf numFmtId="0" fontId="8" fillId="0" borderId="0" xfId="0" applyFont="1" applyBorder="1" applyAlignment="1">
      <alignment vertical="center" textRotation="255"/>
    </xf>
    <xf numFmtId="0" fontId="8" fillId="0" borderId="2" xfId="0" applyFont="1" applyBorder="1" applyAlignment="1">
      <alignment vertical="top" wrapText="1"/>
    </xf>
    <xf numFmtId="0" fontId="8" fillId="0" borderId="0" xfId="0" applyFont="1" applyBorder="1" applyAlignment="1">
      <alignment horizontal="center" vertical="top" wrapText="1"/>
    </xf>
    <xf numFmtId="0" fontId="8" fillId="0" borderId="10" xfId="0" applyFont="1" applyBorder="1" applyAlignment="1">
      <alignment vertical="center"/>
    </xf>
    <xf numFmtId="0" fontId="8" fillId="0" borderId="44" xfId="0" applyFont="1" applyBorder="1">
      <alignment vertical="center"/>
    </xf>
    <xf numFmtId="0" fontId="8" fillId="0" borderId="37" xfId="0" applyFont="1" applyBorder="1" applyAlignment="1">
      <alignment vertical="center"/>
    </xf>
    <xf numFmtId="0" fontId="8" fillId="0" borderId="0" xfId="0" applyFont="1" applyBorder="1" applyAlignment="1">
      <alignment horizontal="center" vertical="top" textRotation="255" wrapText="1"/>
    </xf>
    <xf numFmtId="0" fontId="8" fillId="0" borderId="0" xfId="0" applyFont="1" applyBorder="1" applyAlignment="1">
      <alignment horizontal="center"/>
    </xf>
    <xf numFmtId="0" fontId="8" fillId="0" borderId="0" xfId="0" applyFont="1" applyBorder="1" applyAlignment="1">
      <alignment horizontal="center" vertical="center"/>
    </xf>
    <xf numFmtId="0" fontId="12" fillId="0" borderId="0" xfId="0" applyFont="1" applyFill="1" applyBorder="1" applyAlignment="1">
      <alignment horizontal="left" vertical="center"/>
    </xf>
    <xf numFmtId="0" fontId="8" fillId="0" borderId="0"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0" xfId="0" applyFont="1" applyFill="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left" vertical="top" wrapText="1"/>
    </xf>
    <xf numFmtId="0" fontId="8" fillId="0" borderId="0" xfId="0" applyFont="1" applyBorder="1" applyAlignment="1">
      <alignment vertical="center" wrapText="1"/>
    </xf>
    <xf numFmtId="0" fontId="8" fillId="0" borderId="13" xfId="0" applyFont="1" applyBorder="1" applyAlignment="1">
      <alignment vertical="center" wrapText="1"/>
    </xf>
    <xf numFmtId="0" fontId="8" fillId="0" borderId="0" xfId="0" applyFont="1" applyBorder="1" applyAlignment="1">
      <alignment horizontal="right" vertical="center"/>
    </xf>
    <xf numFmtId="0" fontId="8" fillId="0" borderId="16" xfId="0" applyFont="1" applyBorder="1" applyAlignment="1">
      <alignment horizontal="center" vertical="center"/>
    </xf>
    <xf numFmtId="0" fontId="8" fillId="0" borderId="13" xfId="0" applyFont="1" applyBorder="1" applyAlignment="1">
      <alignment horizontal="left" vertical="center"/>
    </xf>
    <xf numFmtId="0" fontId="8" fillId="0" borderId="13" xfId="0" applyFont="1" applyBorder="1" applyAlignment="1">
      <alignment horizontal="center" vertical="center"/>
    </xf>
    <xf numFmtId="0" fontId="8" fillId="0" borderId="0" xfId="0" applyFont="1" applyAlignment="1">
      <alignment horizontal="left" vertical="center"/>
    </xf>
    <xf numFmtId="0" fontId="8" fillId="0" borderId="37" xfId="0" applyFont="1" applyBorder="1" applyAlignment="1">
      <alignment horizontal="center" vertical="center"/>
    </xf>
    <xf numFmtId="0" fontId="8" fillId="0" borderId="2" xfId="0" applyFont="1" applyBorder="1" applyAlignment="1">
      <alignment horizontal="left" vertical="center"/>
    </xf>
    <xf numFmtId="0" fontId="8" fillId="0" borderId="36" xfId="0" applyFont="1" applyBorder="1" applyAlignment="1">
      <alignment horizontal="center" vertical="center"/>
    </xf>
    <xf numFmtId="0" fontId="8" fillId="0" borderId="17"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0" fontId="8" fillId="0" borderId="14" xfId="0" applyFont="1" applyBorder="1" applyAlignment="1">
      <alignment horizontal="left" vertical="center"/>
    </xf>
    <xf numFmtId="0" fontId="8" fillId="0" borderId="38" xfId="0" applyFont="1" applyBorder="1" applyAlignment="1">
      <alignment horizontal="center" vertical="center"/>
    </xf>
    <xf numFmtId="0" fontId="12" fillId="0" borderId="0" xfId="0" applyFont="1" applyBorder="1" applyAlignment="1">
      <alignment horizontal="center" vertical="center" wrapText="1"/>
    </xf>
    <xf numFmtId="0" fontId="8" fillId="0" borderId="37" xfId="0" applyFont="1" applyBorder="1" applyAlignment="1">
      <alignment vertical="center" wrapText="1"/>
    </xf>
    <xf numFmtId="0" fontId="8" fillId="0" borderId="38" xfId="0" applyFont="1" applyBorder="1" applyAlignment="1">
      <alignment vertical="center" wrapText="1"/>
    </xf>
    <xf numFmtId="0" fontId="8" fillId="12" borderId="0" xfId="0" applyFont="1" applyFill="1" applyBorder="1">
      <alignment vertical="center"/>
    </xf>
    <xf numFmtId="0" fontId="8" fillId="12" borderId="0"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horizontal="center" vertical="center" wrapText="1"/>
    </xf>
    <xf numFmtId="0" fontId="8" fillId="0" borderId="14" xfId="0" applyFont="1" applyBorder="1" applyAlignment="1">
      <alignment vertical="top" wrapText="1"/>
    </xf>
    <xf numFmtId="0" fontId="8" fillId="0" borderId="16" xfId="0" applyFont="1" applyBorder="1" applyAlignment="1">
      <alignment vertical="center" wrapText="1"/>
    </xf>
    <xf numFmtId="0" fontId="8" fillId="0" borderId="36" xfId="0" applyFont="1" applyBorder="1" applyAlignment="1">
      <alignment vertical="center" wrapText="1"/>
    </xf>
    <xf numFmtId="0" fontId="11" fillId="0" borderId="16" xfId="0" applyFont="1" applyBorder="1" applyAlignment="1">
      <alignment vertical="center" wrapText="1"/>
    </xf>
    <xf numFmtId="0" fontId="12" fillId="0" borderId="16" xfId="0" applyFont="1" applyBorder="1" applyAlignment="1">
      <alignment horizontal="center" vertical="center" wrapText="1"/>
    </xf>
    <xf numFmtId="0" fontId="8" fillId="0" borderId="34" xfId="0" applyFont="1" applyBorder="1" applyAlignment="1">
      <alignment vertical="center"/>
    </xf>
    <xf numFmtId="0" fontId="10" fillId="0" borderId="37" xfId="0" applyFont="1" applyBorder="1" applyAlignment="1">
      <alignment vertical="center" wrapText="1"/>
    </xf>
    <xf numFmtId="0" fontId="11" fillId="0" borderId="37" xfId="0" applyFont="1" applyBorder="1" applyAlignment="1">
      <alignment vertical="center" wrapText="1"/>
    </xf>
    <xf numFmtId="0" fontId="11" fillId="0" borderId="38" xfId="0" applyFont="1" applyBorder="1" applyAlignment="1">
      <alignment vertical="center" wrapText="1"/>
    </xf>
    <xf numFmtId="0" fontId="11" fillId="0" borderId="36" xfId="0" applyFont="1" applyBorder="1" applyAlignment="1">
      <alignment vertical="center" wrapText="1"/>
    </xf>
    <xf numFmtId="0" fontId="8" fillId="0" borderId="0" xfId="0" applyFont="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12" fillId="0" borderId="0" xfId="0" applyFont="1" applyFill="1" applyBorder="1" applyAlignment="1">
      <alignment horizontal="left" vertical="center"/>
    </xf>
    <xf numFmtId="0" fontId="8" fillId="0" borderId="0"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0" xfId="0" applyFont="1" applyBorder="1" applyAlignment="1">
      <alignment horizontal="center" vertical="center"/>
    </xf>
    <xf numFmtId="0" fontId="3" fillId="0" borderId="0" xfId="0" applyFont="1" applyBorder="1" applyAlignment="1">
      <alignment horizontal="left" vertical="center" wrapText="1"/>
    </xf>
    <xf numFmtId="0" fontId="8" fillId="5"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vertical="center" wrapText="1"/>
    </xf>
    <xf numFmtId="0" fontId="8" fillId="0" borderId="13" xfId="0" applyFont="1" applyBorder="1" applyAlignment="1">
      <alignment vertical="center" wrapText="1"/>
    </xf>
    <xf numFmtId="0" fontId="8" fillId="0" borderId="0" xfId="0" applyFont="1" applyBorder="1" applyAlignment="1">
      <alignment horizontal="right" vertical="center"/>
    </xf>
    <xf numFmtId="0" fontId="8" fillId="0" borderId="16" xfId="0" applyFont="1" applyBorder="1" applyAlignment="1">
      <alignment horizontal="center" vertical="center"/>
    </xf>
    <xf numFmtId="0" fontId="8" fillId="0" borderId="29" xfId="0" applyFont="1" applyBorder="1" applyAlignment="1">
      <alignment horizontal="center" vertical="center"/>
    </xf>
    <xf numFmtId="0" fontId="8" fillId="0" borderId="17"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left" vertical="center" wrapText="1"/>
    </xf>
    <xf numFmtId="0" fontId="8" fillId="0" borderId="37" xfId="0" applyFont="1" applyFill="1" applyBorder="1" applyAlignment="1">
      <alignment horizontal="center" vertical="center"/>
    </xf>
    <xf numFmtId="0" fontId="3" fillId="0" borderId="37" xfId="0" applyFont="1" applyFill="1" applyBorder="1" applyAlignment="1">
      <alignment horizontal="left" vertical="center"/>
    </xf>
    <xf numFmtId="0" fontId="3" fillId="0" borderId="45" xfId="0" applyFont="1" applyFill="1" applyBorder="1" applyAlignment="1">
      <alignment horizontal="left" vertical="center"/>
    </xf>
    <xf numFmtId="0" fontId="3" fillId="0" borderId="0" xfId="0" applyFont="1" applyBorder="1" applyAlignment="1">
      <alignment horizontal="center" vertical="center" wrapText="1"/>
    </xf>
    <xf numFmtId="0" fontId="3" fillId="0" borderId="0" xfId="0" applyFont="1" applyFill="1" applyBorder="1" applyAlignment="1">
      <alignment horizontal="left" vertical="center"/>
    </xf>
    <xf numFmtId="0" fontId="3" fillId="0" borderId="37" xfId="0" applyFont="1" applyBorder="1" applyAlignment="1">
      <alignment horizontal="center" vertical="center" wrapText="1"/>
    </xf>
    <xf numFmtId="0" fontId="3" fillId="0" borderId="37" xfId="0" applyFont="1" applyBorder="1" applyAlignment="1">
      <alignment horizontal="left" vertical="center" wrapText="1"/>
    </xf>
    <xf numFmtId="0" fontId="8" fillId="0" borderId="0" xfId="0" applyFont="1" applyFill="1" applyBorder="1" applyAlignment="1" applyProtection="1">
      <alignment horizontal="center" vertical="center"/>
      <protection locked="0"/>
    </xf>
    <xf numFmtId="0" fontId="8" fillId="0" borderId="37" xfId="0" applyFont="1" applyFill="1" applyBorder="1" applyAlignment="1">
      <alignment vertical="center" wrapText="1"/>
    </xf>
    <xf numFmtId="0" fontId="33" fillId="0" borderId="37" xfId="0" applyFont="1" applyFill="1" applyBorder="1" applyAlignment="1">
      <alignment horizontal="left" vertical="center"/>
    </xf>
    <xf numFmtId="0" fontId="33" fillId="13" borderId="0" xfId="0" applyFont="1" applyFill="1" applyBorder="1" applyAlignment="1">
      <alignment vertical="center" wrapText="1"/>
    </xf>
    <xf numFmtId="0" fontId="3" fillId="0" borderId="10" xfId="0" applyFont="1" applyFill="1" applyBorder="1" applyAlignment="1">
      <alignment vertical="center"/>
    </xf>
    <xf numFmtId="0" fontId="3" fillId="0" borderId="0" xfId="0" applyFont="1" applyBorder="1" applyAlignment="1">
      <alignment vertical="center" wrapText="1"/>
    </xf>
    <xf numFmtId="0" fontId="3" fillId="0" borderId="10" xfId="0" applyFont="1" applyBorder="1" applyAlignment="1">
      <alignment horizontal="center" vertical="center" wrapText="1"/>
    </xf>
    <xf numFmtId="0" fontId="3" fillId="0" borderId="44" xfId="0" applyFont="1" applyBorder="1" applyAlignment="1">
      <alignment horizontal="center" vertical="center" wrapText="1"/>
    </xf>
    <xf numFmtId="0" fontId="8" fillId="0" borderId="0" xfId="0" applyFont="1" applyBorder="1" applyAlignment="1">
      <alignment horizontal="left"/>
    </xf>
    <xf numFmtId="0" fontId="8"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8" fillId="0" borderId="0" xfId="0" applyFont="1" applyBorder="1" applyAlignment="1">
      <alignment horizontal="center" vertical="center" wrapText="1"/>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xf>
    <xf numFmtId="0" fontId="3" fillId="0" borderId="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4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0" xfId="0" applyFont="1" applyFill="1"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8" fillId="13" borderId="0" xfId="0" applyFont="1" applyFill="1">
      <alignment vertical="center"/>
    </xf>
    <xf numFmtId="0" fontId="33" fillId="13" borderId="0" xfId="0" applyFont="1" applyFill="1">
      <alignment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33" fillId="0" borderId="0"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wrapText="1"/>
    </xf>
    <xf numFmtId="0" fontId="33" fillId="13" borderId="0" xfId="0" applyFont="1" applyFill="1" applyBorder="1" applyAlignment="1">
      <alignment wrapText="1"/>
    </xf>
    <xf numFmtId="0" fontId="33" fillId="13" borderId="0" xfId="0" applyFont="1" applyFill="1" applyBorder="1" applyAlignment="1">
      <alignment vertical="top" wrapText="1"/>
    </xf>
    <xf numFmtId="0" fontId="8" fillId="0" borderId="10" xfId="0" applyFont="1" applyFill="1" applyBorder="1" applyAlignment="1">
      <alignment vertical="center"/>
    </xf>
    <xf numFmtId="0" fontId="8" fillId="0" borderId="30" xfId="0" applyFont="1" applyFill="1" applyBorder="1">
      <alignment vertical="center"/>
    </xf>
    <xf numFmtId="0" fontId="34" fillId="13" borderId="0" xfId="0" applyFont="1" applyFill="1" applyAlignment="1">
      <alignment horizontal="left" vertical="center"/>
    </xf>
    <xf numFmtId="0" fontId="8" fillId="5" borderId="0" xfId="0" applyFont="1" applyFill="1" applyBorder="1" applyAlignment="1" applyProtection="1">
      <alignment horizontal="left" vertical="center" wrapText="1"/>
      <protection locked="0"/>
    </xf>
    <xf numFmtId="0" fontId="3" fillId="0" borderId="10" xfId="0" applyFont="1" applyFill="1" applyBorder="1" applyAlignment="1" applyProtection="1">
      <alignment vertical="center" wrapText="1"/>
      <protection locked="0"/>
    </xf>
    <xf numFmtId="0" fontId="3" fillId="4" borderId="0" xfId="0" applyFont="1" applyFill="1" applyBorder="1" applyAlignment="1" applyProtection="1">
      <alignment vertical="center" wrapText="1"/>
      <protection locked="0"/>
    </xf>
    <xf numFmtId="0" fontId="8" fillId="12" borderId="0" xfId="0" applyFont="1" applyFill="1" applyBorder="1" applyAlignment="1">
      <alignment vertical="center" wrapText="1"/>
    </xf>
    <xf numFmtId="0" fontId="8" fillId="4" borderId="0" xfId="0" applyFont="1" applyFill="1" applyBorder="1">
      <alignment vertical="center"/>
    </xf>
    <xf numFmtId="0" fontId="8" fillId="4" borderId="0" xfId="0" applyFont="1" applyFill="1" applyBorder="1" applyAlignment="1">
      <alignment horizontal="left" vertical="center"/>
    </xf>
    <xf numFmtId="0" fontId="8" fillId="4" borderId="0" xfId="0" applyFont="1" applyFill="1" applyBorder="1" applyAlignment="1">
      <alignment vertical="center"/>
    </xf>
    <xf numFmtId="0" fontId="8" fillId="5" borderId="68" xfId="0" applyFont="1" applyFill="1" applyBorder="1" applyAlignment="1" applyProtection="1">
      <alignment horizontal="center" vertical="center"/>
      <protection locked="0"/>
    </xf>
    <xf numFmtId="0" fontId="12" fillId="5" borderId="83" xfId="0" applyFont="1" applyFill="1" applyBorder="1" applyAlignment="1" applyProtection="1">
      <alignment horizontal="center" vertical="center"/>
      <protection locked="0"/>
    </xf>
    <xf numFmtId="0" fontId="8" fillId="4" borderId="0" xfId="0" applyFont="1" applyFill="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16" xfId="0" applyFont="1" applyBorder="1" applyAlignment="1">
      <alignment horizontal="center" vertical="center"/>
    </xf>
    <xf numFmtId="0" fontId="8" fillId="0" borderId="13" xfId="0" applyFont="1" applyBorder="1" applyAlignment="1">
      <alignment horizontal="center" vertical="center"/>
    </xf>
    <xf numFmtId="0" fontId="8" fillId="0" borderId="37" xfId="0" applyFont="1" applyBorder="1" applyAlignment="1">
      <alignment horizontal="center" vertical="center"/>
    </xf>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0" fontId="8" fillId="0" borderId="16" xfId="0" applyFont="1" applyBorder="1" applyAlignment="1">
      <alignment horizontal="left" vertical="center"/>
    </xf>
    <xf numFmtId="0" fontId="8" fillId="0" borderId="37" xfId="0" applyFont="1" applyBorder="1" applyAlignment="1">
      <alignment horizontal="left" vertical="center"/>
    </xf>
    <xf numFmtId="0" fontId="12" fillId="0" borderId="0" xfId="0" applyFont="1" applyBorder="1" applyAlignment="1">
      <alignment horizontal="center" vertical="center" wrapText="1"/>
    </xf>
    <xf numFmtId="0" fontId="8" fillId="0" borderId="52" xfId="0" applyFont="1" applyBorder="1" applyAlignment="1">
      <alignment vertical="center"/>
    </xf>
    <xf numFmtId="0" fontId="8" fillId="0" borderId="53" xfId="0" applyFont="1" applyBorder="1" applyAlignment="1">
      <alignment vertical="center"/>
    </xf>
    <xf numFmtId="0" fontId="8" fillId="0" borderId="95"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wrapText="1"/>
    </xf>
    <xf numFmtId="0" fontId="8" fillId="0" borderId="0" xfId="0" applyFont="1" applyBorder="1" applyAlignment="1">
      <alignment horizontal="right" vertical="center"/>
    </xf>
    <xf numFmtId="0" fontId="12" fillId="0" borderId="95"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37" xfId="0" applyFont="1" applyBorder="1" applyAlignment="1">
      <alignment horizontal="center" vertical="center"/>
    </xf>
    <xf numFmtId="0" fontId="8" fillId="0" borderId="16" xfId="0" applyFont="1" applyBorder="1" applyAlignment="1">
      <alignment horizontal="left" vertical="center"/>
    </xf>
    <xf numFmtId="0" fontId="8" fillId="0" borderId="37" xfId="0" applyFont="1" applyBorder="1" applyAlignment="1">
      <alignment horizontal="left" vertical="center"/>
    </xf>
    <xf numFmtId="0" fontId="8" fillId="0" borderId="0" xfId="0" applyFont="1" applyFill="1" applyBorder="1" applyAlignment="1">
      <alignment horizontal="center" vertical="center" wrapText="1"/>
    </xf>
    <xf numFmtId="0" fontId="3" fillId="0" borderId="44"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7" xfId="0" applyFont="1" applyFill="1" applyBorder="1" applyAlignment="1">
      <alignment horizontal="center" vertical="center" wrapText="1"/>
    </xf>
    <xf numFmtId="0" fontId="3" fillId="0" borderId="37" xfId="0" applyFont="1" applyFill="1" applyBorder="1" applyAlignment="1">
      <alignment vertical="center"/>
    </xf>
    <xf numFmtId="0" fontId="8" fillId="0" borderId="38" xfId="0" applyFont="1" applyFill="1" applyBorder="1">
      <alignment vertical="center"/>
    </xf>
    <xf numFmtId="0" fontId="3" fillId="0" borderId="36"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8" fillId="0" borderId="20" xfId="0" applyFont="1" applyBorder="1">
      <alignment vertical="center"/>
    </xf>
    <xf numFmtId="0" fontId="9" fillId="0" borderId="0" xfId="0" applyFont="1" applyAlignment="1">
      <alignment horizontal="left" vertical="top"/>
    </xf>
    <xf numFmtId="0" fontId="36" fillId="0" borderId="0" xfId="0" applyFont="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vertical="center" wrapText="1"/>
    </xf>
    <xf numFmtId="0" fontId="8" fillId="0" borderId="13" xfId="0" applyFont="1" applyBorder="1" applyAlignment="1">
      <alignment vertical="center" wrapText="1"/>
    </xf>
    <xf numFmtId="0" fontId="8" fillId="0" borderId="16" xfId="0" applyFont="1" applyBorder="1" applyAlignment="1">
      <alignment horizontal="center" vertical="center"/>
    </xf>
    <xf numFmtId="0" fontId="8" fillId="0" borderId="0" xfId="0" applyFont="1" applyBorder="1" applyAlignment="1">
      <alignment horizontal="right" vertical="center"/>
    </xf>
    <xf numFmtId="0" fontId="8" fillId="0" borderId="2"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center"/>
    </xf>
    <xf numFmtId="0" fontId="20" fillId="7" borderId="0" xfId="1" applyFont="1" applyFill="1">
      <alignment vertical="center"/>
    </xf>
    <xf numFmtId="0" fontId="8" fillId="0" borderId="0" xfId="0" applyFont="1" applyAlignment="1">
      <alignment horizontal="center" vertical="top"/>
    </xf>
    <xf numFmtId="0" fontId="8" fillId="0" borderId="0" xfId="0" applyFont="1" applyAlignment="1">
      <alignment horizontal="right" vertical="center"/>
    </xf>
    <xf numFmtId="0" fontId="8" fillId="0" borderId="0" xfId="0" applyFont="1" applyAlignment="1"/>
    <xf numFmtId="0" fontId="20" fillId="5" borderId="0" xfId="1" applyFont="1" applyFill="1" applyBorder="1">
      <alignment vertical="center"/>
    </xf>
    <xf numFmtId="0" fontId="0" fillId="0" borderId="0" xfId="0" applyAlignment="1"/>
    <xf numFmtId="0" fontId="8" fillId="0" borderId="0" xfId="0" applyFont="1" applyFill="1" applyBorder="1" applyAlignment="1">
      <alignment horizontal="left" vertical="center"/>
    </xf>
    <xf numFmtId="0" fontId="8" fillId="0" borderId="16" xfId="0" applyFont="1" applyBorder="1" applyAlignment="1">
      <alignment horizontal="center" vertical="center"/>
    </xf>
    <xf numFmtId="0" fontId="8" fillId="0" borderId="0" xfId="0" applyFont="1" applyFill="1" applyBorder="1" applyAlignment="1">
      <alignment horizontal="center" vertical="center"/>
    </xf>
    <xf numFmtId="0" fontId="8" fillId="12" borderId="0" xfId="0" applyFont="1" applyFill="1" applyBorder="1" applyAlignment="1">
      <alignment horizontal="right" vertical="center"/>
    </xf>
    <xf numFmtId="0" fontId="8" fillId="0" borderId="0"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0" xfId="0" applyFont="1" applyFill="1" applyBorder="1" applyAlignment="1">
      <alignment horizontal="center" vertical="center"/>
    </xf>
    <xf numFmtId="0" fontId="20" fillId="5" borderId="0" xfId="0" applyFont="1" applyFill="1">
      <alignment vertical="center"/>
    </xf>
    <xf numFmtId="0" fontId="20" fillId="6" borderId="0" xfId="0" applyFont="1" applyFill="1">
      <alignment vertical="center"/>
    </xf>
    <xf numFmtId="0" fontId="20" fillId="5" borderId="0" xfId="1" applyFont="1" applyFill="1" applyAlignment="1">
      <alignment horizontal="center" vertical="center"/>
    </xf>
    <xf numFmtId="0" fontId="20" fillId="5" borderId="0" xfId="1" applyFont="1" applyFill="1" applyAlignment="1">
      <alignment vertical="center" wrapText="1"/>
    </xf>
    <xf numFmtId="0" fontId="20" fillId="0" borderId="0" xfId="1" applyFont="1" applyFill="1">
      <alignment vertical="center"/>
    </xf>
    <xf numFmtId="0" fontId="20" fillId="0" borderId="0" xfId="1" applyFont="1" applyFill="1" applyAlignment="1">
      <alignment vertical="center" wrapText="1"/>
    </xf>
    <xf numFmtId="0" fontId="20" fillId="5" borderId="0" xfId="1" applyFont="1" applyFill="1" applyAlignment="1">
      <alignment horizontal="left" vertical="center"/>
    </xf>
    <xf numFmtId="0" fontId="8" fillId="12" borderId="8" xfId="0" applyFont="1" applyFill="1" applyBorder="1" applyProtection="1">
      <alignment vertical="center"/>
      <protection locked="0"/>
    </xf>
    <xf numFmtId="0" fontId="8" fillId="12" borderId="9" xfId="0" applyFont="1" applyFill="1" applyBorder="1" applyProtection="1">
      <alignment vertical="center"/>
      <protection locked="0"/>
    </xf>
    <xf numFmtId="0" fontId="8" fillId="12" borderId="2" xfId="0" applyFont="1" applyFill="1" applyBorder="1" applyProtection="1">
      <alignment vertical="center"/>
      <protection locked="0"/>
    </xf>
    <xf numFmtId="0" fontId="8" fillId="12" borderId="1" xfId="0" applyFont="1" applyFill="1" applyBorder="1" applyProtection="1">
      <alignment vertical="center"/>
      <protection locked="0"/>
    </xf>
    <xf numFmtId="0" fontId="8" fillId="0" borderId="0" xfId="0" applyFont="1" applyBorder="1" applyAlignment="1">
      <alignment horizontal="right" vertical="center"/>
    </xf>
    <xf numFmtId="0" fontId="8" fillId="0" borderId="0" xfId="0" applyFont="1" applyAlignment="1">
      <alignment horizontal="left" vertical="center"/>
    </xf>
    <xf numFmtId="0" fontId="38" fillId="0" borderId="0" xfId="0" applyFont="1" applyBorder="1">
      <alignment vertical="center"/>
    </xf>
    <xf numFmtId="0" fontId="8" fillId="12" borderId="0" xfId="0" applyFont="1" applyFill="1" applyBorder="1" applyAlignment="1">
      <alignment horizontal="center" vertical="center"/>
    </xf>
    <xf numFmtId="0" fontId="12" fillId="12" borderId="83" xfId="0" applyFont="1" applyFill="1" applyBorder="1" applyAlignment="1">
      <alignment horizontal="center" vertical="center"/>
    </xf>
    <xf numFmtId="0" fontId="8" fillId="12" borderId="68" xfId="0" applyFont="1" applyFill="1" applyBorder="1" applyAlignment="1">
      <alignment horizontal="center" vertical="center"/>
    </xf>
    <xf numFmtId="0" fontId="8" fillId="12" borderId="0" xfId="0" applyFont="1" applyFill="1" applyBorder="1" applyAlignment="1">
      <alignment horizontal="left" vertical="center"/>
    </xf>
    <xf numFmtId="0" fontId="8" fillId="12" borderId="68" xfId="0" applyFont="1" applyFill="1" applyBorder="1" applyAlignment="1" applyProtection="1">
      <alignment horizontal="center" vertical="center"/>
      <protection locked="0"/>
    </xf>
    <xf numFmtId="0" fontId="12" fillId="12" borderId="83" xfId="0" applyFont="1" applyFill="1" applyBorder="1" applyAlignment="1" applyProtection="1">
      <alignment horizontal="center" vertical="center"/>
      <protection locked="0"/>
    </xf>
    <xf numFmtId="0" fontId="8" fillId="12" borderId="0" xfId="0" applyFont="1" applyFill="1">
      <alignment vertical="center"/>
    </xf>
    <xf numFmtId="0" fontId="8" fillId="12" borderId="0" xfId="0" applyFont="1" applyFill="1" applyAlignment="1">
      <alignment horizontal="center" vertical="center"/>
    </xf>
    <xf numFmtId="0" fontId="8" fillId="0" borderId="0" xfId="0" applyFont="1" applyBorder="1" applyAlignment="1">
      <alignment horizontal="left" vertical="top" wrapText="1"/>
    </xf>
    <xf numFmtId="0" fontId="8" fillId="0" borderId="13" xfId="0" applyFont="1" applyBorder="1" applyAlignment="1">
      <alignment horizontal="left" vertical="top" wrapText="1"/>
    </xf>
    <xf numFmtId="0" fontId="23" fillId="0" borderId="0" xfId="0" applyFont="1" applyAlignment="1">
      <alignment horizontal="center" vertical="center"/>
    </xf>
    <xf numFmtId="0" fontId="8" fillId="0" borderId="0" xfId="0" applyFont="1" applyAlignment="1">
      <alignment horizontal="center" vertical="center"/>
    </xf>
    <xf numFmtId="0" fontId="23" fillId="0" borderId="0" xfId="0" applyFont="1" applyAlignment="1">
      <alignment vertical="center"/>
    </xf>
    <xf numFmtId="0" fontId="0" fillId="0" borderId="0" xfId="0" applyAlignment="1">
      <alignment wrapText="1"/>
    </xf>
    <xf numFmtId="0" fontId="8" fillId="0" borderId="0" xfId="0" applyFont="1" applyBorder="1" applyAlignment="1">
      <alignment horizontal="right" vertical="center"/>
    </xf>
    <xf numFmtId="0" fontId="8" fillId="0" borderId="16" xfId="0" applyFont="1" applyBorder="1" applyAlignment="1">
      <alignment horizontal="center" vertical="center"/>
    </xf>
    <xf numFmtId="0" fontId="26" fillId="0" borderId="0" xfId="0" applyFont="1" applyFill="1" applyBorder="1" applyAlignment="1">
      <alignment horizontal="left" vertical="center"/>
    </xf>
    <xf numFmtId="0" fontId="26" fillId="0" borderId="29" xfId="0" applyFont="1" applyFill="1" applyBorder="1" applyAlignment="1">
      <alignment horizontal="left" vertical="center"/>
    </xf>
    <xf numFmtId="177" fontId="8" fillId="0" borderId="107" xfId="0" applyNumberFormat="1" applyFont="1" applyBorder="1">
      <alignment vertical="center"/>
    </xf>
    <xf numFmtId="177" fontId="8" fillId="0" borderId="108" xfId="0" applyNumberFormat="1" applyFont="1" applyBorder="1" applyAlignment="1">
      <alignment vertical="center"/>
    </xf>
    <xf numFmtId="177" fontId="8" fillId="0" borderId="107" xfId="0" applyNumberFormat="1" applyFont="1" applyBorder="1" applyAlignment="1">
      <alignment horizontal="center" vertical="center"/>
    </xf>
    <xf numFmtId="177" fontId="8" fillId="0" borderId="112" xfId="0" applyNumberFormat="1" applyFont="1" applyBorder="1" applyAlignment="1">
      <alignment vertical="center"/>
    </xf>
    <xf numFmtId="177" fontId="12" fillId="0" borderId="16" xfId="0" applyNumberFormat="1" applyFont="1" applyBorder="1">
      <alignment vertical="center"/>
    </xf>
    <xf numFmtId="177" fontId="12" fillId="0" borderId="0" xfId="0" applyNumberFormat="1" applyFont="1" applyBorder="1" applyAlignment="1">
      <alignment vertical="center"/>
    </xf>
    <xf numFmtId="177" fontId="8" fillId="0" borderId="0" xfId="0" applyNumberFormat="1" applyFont="1" applyBorder="1">
      <alignment vertical="center"/>
    </xf>
    <xf numFmtId="177" fontId="8" fillId="0" borderId="17" xfId="0" applyNumberFormat="1" applyFont="1" applyBorder="1" applyAlignment="1">
      <alignment vertical="center"/>
    </xf>
    <xf numFmtId="177" fontId="12" fillId="0" borderId="2" xfId="0" applyNumberFormat="1" applyFont="1" applyBorder="1" applyAlignment="1">
      <alignment horizontal="left" vertical="center"/>
    </xf>
    <xf numFmtId="177" fontId="12" fillId="0" borderId="17" xfId="0" applyNumberFormat="1" applyFont="1" applyBorder="1" applyAlignment="1">
      <alignment horizontal="right" vertical="center"/>
    </xf>
    <xf numFmtId="177" fontId="12" fillId="0" borderId="2" xfId="0" applyNumberFormat="1" applyFont="1" applyBorder="1" applyAlignment="1">
      <alignment horizontal="center" vertical="center"/>
    </xf>
    <xf numFmtId="177" fontId="12" fillId="0" borderId="2" xfId="0" applyNumberFormat="1" applyFont="1" applyBorder="1">
      <alignment vertical="center"/>
    </xf>
    <xf numFmtId="177" fontId="8" fillId="0" borderId="14" xfId="0" applyNumberFormat="1" applyFont="1" applyBorder="1">
      <alignment vertical="center"/>
    </xf>
    <xf numFmtId="0" fontId="8" fillId="0" borderId="0" xfId="0" applyFont="1" applyBorder="1" applyAlignment="1">
      <alignment horizontal="center" vertical="center"/>
    </xf>
    <xf numFmtId="0" fontId="8" fillId="0" borderId="0" xfId="0" applyFont="1" applyBorder="1" applyAlignment="1">
      <alignment horizontal="right" vertical="center"/>
    </xf>
    <xf numFmtId="0" fontId="12" fillId="0" borderId="2" xfId="0" applyFont="1" applyBorder="1" applyAlignment="1">
      <alignment horizontal="center" vertical="center"/>
    </xf>
    <xf numFmtId="0" fontId="8" fillId="0" borderId="88" xfId="0" applyFont="1" applyBorder="1" applyAlignment="1">
      <alignment vertical="center"/>
    </xf>
    <xf numFmtId="0" fontId="8" fillId="0" borderId="40" xfId="0" applyFont="1" applyBorder="1" applyAlignment="1">
      <alignment horizontal="center" vertical="center"/>
    </xf>
    <xf numFmtId="0" fontId="8" fillId="0" borderId="58" xfId="0" applyFont="1" applyBorder="1" applyAlignment="1">
      <alignment horizontal="center" vertical="center"/>
    </xf>
    <xf numFmtId="0" fontId="12" fillId="0" borderId="2" xfId="0" applyFont="1" applyBorder="1" applyAlignment="1">
      <alignment horizontal="left" vertical="center"/>
    </xf>
    <xf numFmtId="0" fontId="12" fillId="0" borderId="17" xfId="0" applyFont="1" applyBorder="1" applyAlignment="1">
      <alignment horizontal="right" vertical="center"/>
    </xf>
    <xf numFmtId="0" fontId="12" fillId="0" borderId="2" xfId="0" applyFont="1" applyBorder="1">
      <alignment vertical="center"/>
    </xf>
    <xf numFmtId="0" fontId="8" fillId="0" borderId="0" xfId="0" applyFont="1" applyFill="1" applyBorder="1" applyAlignment="1">
      <alignment horizontal="left" vertical="center"/>
    </xf>
    <xf numFmtId="0" fontId="8" fillId="0" borderId="13" xfId="0" applyFont="1" applyFill="1" applyBorder="1" applyAlignment="1">
      <alignment horizontal="left" vertical="top" wrapText="1"/>
    </xf>
    <xf numFmtId="0" fontId="31" fillId="0" borderId="0" xfId="0" applyFont="1" applyFill="1" applyBorder="1" applyAlignment="1">
      <alignment horizontal="left" vertical="center"/>
    </xf>
    <xf numFmtId="0" fontId="8" fillId="0" borderId="16" xfId="0" applyFont="1" applyBorder="1" applyAlignment="1">
      <alignment horizontal="center" vertical="center"/>
    </xf>
    <xf numFmtId="0" fontId="8" fillId="0" borderId="29" xfId="0" applyFont="1" applyBorder="1" applyAlignment="1">
      <alignment horizontal="center" vertical="center"/>
    </xf>
    <xf numFmtId="0" fontId="31" fillId="0" borderId="0" xfId="0" applyFont="1" applyFill="1" applyBorder="1" applyAlignment="1">
      <alignment vertical="center"/>
    </xf>
    <xf numFmtId="0" fontId="8" fillId="0" borderId="68" xfId="0" applyFont="1" applyFill="1" applyBorder="1" applyAlignment="1" applyProtection="1">
      <alignment horizontal="center" vertical="center"/>
      <protection locked="0"/>
    </xf>
    <xf numFmtId="0" fontId="8" fillId="0" borderId="68" xfId="0" applyFont="1" applyFill="1" applyBorder="1" applyAlignment="1">
      <alignment horizontal="center" vertical="center"/>
    </xf>
    <xf numFmtId="0" fontId="8" fillId="14" borderId="68" xfId="0" applyFont="1" applyFill="1" applyBorder="1" applyAlignment="1" applyProtection="1">
      <alignment horizontal="center" vertical="center"/>
      <protection locked="0"/>
    </xf>
    <xf numFmtId="0" fontId="8" fillId="14" borderId="68" xfId="0" applyFont="1" applyFill="1" applyBorder="1" applyAlignment="1">
      <alignment horizontal="center" vertical="center"/>
    </xf>
    <xf numFmtId="0" fontId="8" fillId="5" borderId="68" xfId="0" applyFont="1" applyFill="1" applyBorder="1" applyAlignment="1">
      <alignment horizontal="center" vertical="center"/>
    </xf>
    <xf numFmtId="0" fontId="8" fillId="0" borderId="0" xfId="0" applyFont="1" applyBorder="1" applyAlignment="1">
      <alignment vertical="center" wrapText="1"/>
    </xf>
    <xf numFmtId="0" fontId="8" fillId="0" borderId="13" xfId="0" applyFont="1" applyBorder="1" applyAlignment="1">
      <alignment vertical="center" wrapText="1"/>
    </xf>
    <xf numFmtId="0" fontId="8" fillId="0" borderId="16" xfId="0" applyFont="1" applyBorder="1" applyAlignment="1">
      <alignment horizontal="left"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Fill="1" applyBorder="1" applyAlignment="1">
      <alignment horizontal="center" vertical="center"/>
    </xf>
    <xf numFmtId="0" fontId="26" fillId="3" borderId="78" xfId="0" applyFont="1" applyFill="1" applyBorder="1" applyAlignment="1">
      <alignment horizontal="left" vertical="center" wrapText="1"/>
    </xf>
    <xf numFmtId="0" fontId="26" fillId="3" borderId="50" xfId="0" applyFont="1" applyFill="1" applyBorder="1" applyAlignment="1">
      <alignment horizontal="left" vertical="center"/>
    </xf>
    <xf numFmtId="0" fontId="26" fillId="3" borderId="58" xfId="0" applyFont="1" applyFill="1" applyBorder="1" applyAlignment="1">
      <alignment horizontal="left" vertical="center"/>
    </xf>
    <xf numFmtId="0" fontId="3" fillId="0" borderId="43" xfId="0" applyFont="1" applyBorder="1" applyAlignment="1">
      <alignment horizontal="center" vertical="top"/>
    </xf>
    <xf numFmtId="0" fontId="3" fillId="0" borderId="30" xfId="0" applyFont="1" applyBorder="1" applyAlignment="1">
      <alignment horizontal="center" vertical="top"/>
    </xf>
    <xf numFmtId="0" fontId="3" fillId="0" borderId="34" xfId="0" applyFont="1" applyBorder="1" applyAlignment="1">
      <alignment horizontal="center" vertical="top"/>
    </xf>
    <xf numFmtId="0" fontId="3" fillId="0" borderId="10" xfId="0" applyFont="1" applyBorder="1" applyAlignment="1">
      <alignment horizontal="center" vertical="top"/>
    </xf>
    <xf numFmtId="0" fontId="3" fillId="0" borderId="0" xfId="0" applyFont="1" applyBorder="1" applyAlignment="1">
      <alignment horizontal="center" vertical="top"/>
    </xf>
    <xf numFmtId="0" fontId="3" fillId="0" borderId="13" xfId="0" applyFont="1" applyBorder="1" applyAlignment="1">
      <alignment horizontal="center" vertical="top"/>
    </xf>
    <xf numFmtId="0" fontId="3" fillId="0" borderId="11" xfId="0" applyFont="1" applyBorder="1" applyAlignment="1">
      <alignment horizontal="center" vertical="top"/>
    </xf>
    <xf numFmtId="0" fontId="3" fillId="0" borderId="2" xfId="0" applyFont="1" applyBorder="1" applyAlignment="1">
      <alignment horizontal="center" vertical="top"/>
    </xf>
    <xf numFmtId="0" fontId="3" fillId="0" borderId="14" xfId="0" applyFont="1" applyBorder="1" applyAlignment="1">
      <alignment horizontal="center" vertical="top"/>
    </xf>
    <xf numFmtId="0" fontId="3" fillId="0" borderId="29" xfId="0" applyFont="1" applyBorder="1" applyAlignment="1">
      <alignment horizontal="center" vertical="top"/>
    </xf>
    <xf numFmtId="0" fontId="3" fillId="0" borderId="33" xfId="0" applyFont="1" applyBorder="1" applyAlignment="1">
      <alignment horizontal="center" vertical="top"/>
    </xf>
    <xf numFmtId="0" fontId="3" fillId="0" borderId="16" xfId="0" applyFont="1" applyBorder="1" applyAlignment="1">
      <alignment horizontal="center" vertical="top"/>
    </xf>
    <xf numFmtId="0" fontId="3" fillId="0" borderId="3" xfId="0" applyFont="1" applyBorder="1" applyAlignment="1">
      <alignment horizontal="center" vertical="top"/>
    </xf>
    <xf numFmtId="0" fontId="3" fillId="0" borderId="17" xfId="0" applyFont="1" applyBorder="1" applyAlignment="1">
      <alignment horizontal="center" vertical="top"/>
    </xf>
    <xf numFmtId="0" fontId="3" fillId="0" borderId="1" xfId="0" applyFont="1" applyBorder="1" applyAlignment="1">
      <alignment horizontal="center" vertical="top"/>
    </xf>
    <xf numFmtId="0" fontId="3" fillId="0" borderId="44" xfId="0" applyFont="1" applyBorder="1" applyAlignment="1">
      <alignment horizontal="center" vertical="top"/>
    </xf>
    <xf numFmtId="0" fontId="3" fillId="0" borderId="37" xfId="0" applyFont="1" applyBorder="1" applyAlignment="1">
      <alignment horizontal="center" vertical="top"/>
    </xf>
    <xf numFmtId="0" fontId="3" fillId="0" borderId="38" xfId="0" applyFont="1" applyBorder="1" applyAlignment="1">
      <alignment horizontal="center" vertical="top"/>
    </xf>
    <xf numFmtId="0" fontId="3" fillId="0" borderId="36" xfId="0" applyFont="1" applyBorder="1" applyAlignment="1">
      <alignment horizontal="center" vertical="top"/>
    </xf>
    <xf numFmtId="0" fontId="3" fillId="0" borderId="45" xfId="0" applyFont="1" applyBorder="1" applyAlignment="1">
      <alignment horizontal="center" vertical="top"/>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0" fontId="12" fillId="5" borderId="4" xfId="0" applyFont="1" applyFill="1" applyBorder="1" applyAlignment="1">
      <alignment horizontal="center" vertical="center"/>
    </xf>
    <xf numFmtId="0" fontId="12" fillId="5" borderId="5" xfId="0" applyFont="1" applyFill="1" applyBorder="1" applyAlignment="1" applyProtection="1">
      <alignment horizontal="center" vertical="center"/>
      <protection locked="0"/>
    </xf>
    <xf numFmtId="0" fontId="12" fillId="5" borderId="6" xfId="0"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protection locked="0"/>
    </xf>
    <xf numFmtId="0" fontId="8" fillId="0" borderId="0" xfId="0" applyFont="1" applyBorder="1" applyAlignment="1">
      <alignment horizontal="left" vertical="top" wrapText="1"/>
    </xf>
    <xf numFmtId="0" fontId="8" fillId="0" borderId="13" xfId="0" applyFont="1" applyBorder="1" applyAlignment="1">
      <alignment horizontal="left" vertical="top" wrapText="1"/>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64" xfId="0" applyFont="1" applyFill="1" applyBorder="1" applyAlignment="1" applyProtection="1">
      <alignment horizontal="center" vertical="center"/>
      <protection locked="0"/>
    </xf>
    <xf numFmtId="0" fontId="8" fillId="4" borderId="63" xfId="0" applyFont="1" applyFill="1" applyBorder="1" applyAlignment="1" applyProtection="1">
      <alignment horizontal="center" vertical="center"/>
      <protection locked="0"/>
    </xf>
    <xf numFmtId="0" fontId="8" fillId="4" borderId="65" xfId="0" applyFont="1" applyFill="1" applyBorder="1" applyAlignment="1" applyProtection="1">
      <alignment horizontal="center" vertical="center"/>
      <protection locked="0"/>
    </xf>
    <xf numFmtId="0" fontId="8" fillId="0" borderId="0" xfId="0" applyFont="1" applyBorder="1" applyAlignment="1">
      <alignment horizontal="left" vertical="center" wrapText="1"/>
    </xf>
    <xf numFmtId="0" fontId="8" fillId="0" borderId="13" xfId="0" applyFont="1" applyBorder="1" applyAlignment="1">
      <alignment horizontal="left" vertical="center" wrapText="1"/>
    </xf>
    <xf numFmtId="0" fontId="8" fillId="0" borderId="0" xfId="0" applyFont="1" applyFill="1" applyBorder="1" applyAlignment="1">
      <alignment horizontal="left" vertical="top" wrapText="1"/>
    </xf>
    <xf numFmtId="0" fontId="8" fillId="0" borderId="0" xfId="0" applyFont="1" applyFill="1" applyBorder="1" applyAlignment="1">
      <alignment horizontal="left" vertical="top"/>
    </xf>
    <xf numFmtId="0" fontId="8" fillId="4" borderId="64" xfId="0" applyFont="1" applyFill="1" applyBorder="1" applyAlignment="1">
      <alignment horizontal="center" vertical="center"/>
    </xf>
    <xf numFmtId="0" fontId="8" fillId="4" borderId="63" xfId="0" applyFont="1" applyFill="1" applyBorder="1" applyAlignment="1">
      <alignment horizontal="center" vertical="center"/>
    </xf>
    <xf numFmtId="0" fontId="8" fillId="4" borderId="65"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32" xfId="0" applyFont="1" applyFill="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5" borderId="5" xfId="0" applyFont="1" applyFill="1" applyBorder="1" applyAlignment="1" applyProtection="1">
      <alignment horizontal="center" vertical="center"/>
      <protection locked="0"/>
    </xf>
    <xf numFmtId="0" fontId="8" fillId="5" borderId="6" xfId="0" applyFont="1" applyFill="1" applyBorder="1" applyAlignment="1" applyProtection="1">
      <alignment horizontal="center" vertical="center"/>
      <protection locked="0"/>
    </xf>
    <xf numFmtId="0" fontId="8" fillId="5" borderId="4" xfId="0" applyFont="1" applyFill="1" applyBorder="1" applyAlignment="1" applyProtection="1">
      <alignment horizontal="center" vertical="center"/>
      <protection locked="0"/>
    </xf>
    <xf numFmtId="3" fontId="8" fillId="12" borderId="64" xfId="0" applyNumberFormat="1" applyFont="1" applyFill="1" applyBorder="1" applyAlignment="1">
      <alignment horizontal="center" vertical="center"/>
    </xf>
    <xf numFmtId="0" fontId="8" fillId="12" borderId="63" xfId="0" applyFont="1" applyFill="1" applyBorder="1" applyAlignment="1">
      <alignment horizontal="center" vertical="center"/>
    </xf>
    <xf numFmtId="0" fontId="8" fillId="12" borderId="65" xfId="0" applyFont="1" applyFill="1" applyBorder="1" applyAlignment="1">
      <alignment horizontal="center" vertical="center"/>
    </xf>
    <xf numFmtId="0" fontId="8" fillId="5" borderId="6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12" borderId="64" xfId="0" applyFont="1" applyFill="1" applyBorder="1" applyAlignment="1" applyProtection="1">
      <alignment horizontal="center" vertical="center"/>
      <protection locked="0"/>
    </xf>
    <xf numFmtId="0" fontId="8" fillId="12" borderId="63" xfId="0" applyFont="1" applyFill="1" applyBorder="1" applyAlignment="1" applyProtection="1">
      <alignment horizontal="center" vertical="center"/>
      <protection locked="0"/>
    </xf>
    <xf numFmtId="0" fontId="8" fillId="12" borderId="65" xfId="0" applyFont="1" applyFill="1" applyBorder="1" applyAlignment="1" applyProtection="1">
      <alignment horizontal="center" vertical="center"/>
      <protection locked="0"/>
    </xf>
    <xf numFmtId="0" fontId="12" fillId="0" borderId="0" xfId="0" applyFont="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12" borderId="64" xfId="0" applyFont="1" applyFill="1" applyBorder="1" applyAlignment="1">
      <alignment horizontal="center" vertical="center"/>
    </xf>
    <xf numFmtId="0" fontId="12" fillId="0" borderId="0" xfId="0" applyFont="1" applyFill="1" applyBorder="1" applyAlignment="1">
      <alignment horizontal="left" vertical="center"/>
    </xf>
    <xf numFmtId="176" fontId="8" fillId="12" borderId="5" xfId="0" applyNumberFormat="1" applyFont="1" applyFill="1" applyBorder="1" applyAlignment="1">
      <alignment horizontal="center" vertical="center"/>
    </xf>
    <xf numFmtId="176" fontId="8" fillId="12" borderId="6" xfId="0" applyNumberFormat="1" applyFont="1" applyFill="1" applyBorder="1" applyAlignment="1">
      <alignment horizontal="center" vertical="center"/>
    </xf>
    <xf numFmtId="176" fontId="8" fillId="12" borderId="4" xfId="0" applyNumberFormat="1" applyFont="1" applyFill="1" applyBorder="1" applyAlignment="1">
      <alignment horizontal="center" vertical="center"/>
    </xf>
    <xf numFmtId="0" fontId="8" fillId="12" borderId="5" xfId="0" applyFont="1" applyFill="1" applyBorder="1" applyAlignment="1">
      <alignment horizontal="center" vertical="center"/>
    </xf>
    <xf numFmtId="0" fontId="8" fillId="12" borderId="4" xfId="0" applyFont="1" applyFill="1" applyBorder="1" applyAlignment="1">
      <alignment horizontal="center" vertical="center"/>
    </xf>
    <xf numFmtId="0" fontId="8" fillId="10" borderId="0" xfId="0" applyFont="1" applyFill="1" applyBorder="1" applyAlignment="1">
      <alignment horizontal="center" vertical="center"/>
    </xf>
    <xf numFmtId="0" fontId="8" fillId="11" borderId="64" xfId="0" applyFont="1" applyFill="1" applyBorder="1" applyAlignment="1">
      <alignment horizontal="center" vertical="center"/>
    </xf>
    <xf numFmtId="0" fontId="8" fillId="11" borderId="63" xfId="0" applyFont="1" applyFill="1" applyBorder="1" applyAlignment="1">
      <alignment horizontal="center" vertical="center"/>
    </xf>
    <xf numFmtId="0" fontId="8" fillId="11" borderId="65" xfId="0" applyFont="1" applyFill="1" applyBorder="1" applyAlignment="1">
      <alignment horizontal="center" vertical="center"/>
    </xf>
    <xf numFmtId="0" fontId="8" fillId="8" borderId="0" xfId="0" applyFont="1" applyFill="1" applyBorder="1" applyAlignment="1">
      <alignment horizontal="center" vertical="center"/>
    </xf>
    <xf numFmtId="0" fontId="12" fillId="0" borderId="0"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8" fillId="12" borderId="7" xfId="0" applyFont="1" applyFill="1" applyBorder="1" applyAlignment="1">
      <alignment horizontal="left" vertical="center"/>
    </xf>
    <xf numFmtId="0" fontId="8" fillId="12" borderId="8" xfId="0" applyFont="1" applyFill="1" applyBorder="1" applyAlignment="1">
      <alignment horizontal="left" vertical="center"/>
    </xf>
    <xf numFmtId="0" fontId="8" fillId="12" borderId="9" xfId="0" applyFont="1" applyFill="1" applyBorder="1" applyAlignment="1">
      <alignment horizontal="left" vertical="center"/>
    </xf>
    <xf numFmtId="0" fontId="8" fillId="12" borderId="11" xfId="0" applyFont="1" applyFill="1" applyBorder="1" applyAlignment="1">
      <alignment horizontal="left" vertical="center"/>
    </xf>
    <xf numFmtId="0" fontId="8" fillId="12" borderId="2" xfId="0" applyFont="1" applyFill="1" applyBorder="1" applyAlignment="1">
      <alignment horizontal="left" vertical="center"/>
    </xf>
    <xf numFmtId="0" fontId="8" fillId="12" borderId="1" xfId="0" applyFont="1" applyFill="1" applyBorder="1" applyAlignment="1">
      <alignment horizontal="left" vertical="center"/>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8" fillId="5" borderId="2" xfId="0" applyFont="1" applyFill="1" applyBorder="1" applyAlignment="1">
      <alignment horizontal="left" vertical="center" wrapText="1"/>
    </xf>
    <xf numFmtId="0" fontId="8" fillId="5" borderId="1"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12" borderId="7" xfId="0" applyFont="1" applyFill="1" applyBorder="1" applyAlignment="1" applyProtection="1">
      <alignment horizontal="left" vertical="center" wrapText="1"/>
      <protection locked="0"/>
    </xf>
    <xf numFmtId="0" fontId="8" fillId="12" borderId="8" xfId="0" applyFont="1" applyFill="1" applyBorder="1" applyAlignment="1" applyProtection="1">
      <alignment horizontal="left" vertical="center" wrapText="1"/>
      <protection locked="0"/>
    </xf>
    <xf numFmtId="0" fontId="8" fillId="12" borderId="9" xfId="0" applyFont="1" applyFill="1" applyBorder="1" applyAlignment="1" applyProtection="1">
      <alignment horizontal="left" vertical="center" wrapText="1"/>
      <protection locked="0"/>
    </xf>
    <xf numFmtId="0" fontId="8" fillId="12" borderId="11" xfId="0" applyFont="1" applyFill="1" applyBorder="1" applyAlignment="1" applyProtection="1">
      <alignment horizontal="left" vertical="center" wrapText="1"/>
      <protection locked="0"/>
    </xf>
    <xf numFmtId="0" fontId="8" fillId="12" borderId="2" xfId="0" applyFont="1" applyFill="1" applyBorder="1" applyAlignment="1" applyProtection="1">
      <alignment horizontal="left" vertical="center" wrapText="1"/>
      <protection locked="0"/>
    </xf>
    <xf numFmtId="0" fontId="8" fillId="12" borderId="1" xfId="0" applyFont="1" applyFill="1" applyBorder="1" applyAlignment="1" applyProtection="1">
      <alignment horizontal="left" vertical="center" wrapText="1"/>
      <protection locked="0"/>
    </xf>
    <xf numFmtId="0" fontId="8" fillId="12" borderId="11" xfId="0" applyFont="1" applyFill="1" applyBorder="1" applyAlignment="1" applyProtection="1">
      <alignment horizontal="center" vertical="center"/>
      <protection locked="0"/>
    </xf>
    <xf numFmtId="0" fontId="8" fillId="12" borderId="2" xfId="0" applyFont="1" applyFill="1" applyBorder="1" applyAlignment="1" applyProtection="1">
      <alignment horizontal="center" vertical="center"/>
      <protection locked="0"/>
    </xf>
    <xf numFmtId="0" fontId="8" fillId="5" borderId="5"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4" xfId="0" applyFont="1" applyFill="1" applyBorder="1" applyAlignment="1">
      <alignment horizontal="left" vertical="center" wrapText="1"/>
    </xf>
    <xf numFmtId="0" fontId="8" fillId="12" borderId="5" xfId="0" applyFont="1" applyFill="1" applyBorder="1" applyAlignment="1" applyProtection="1">
      <alignment horizontal="center" vertical="center"/>
      <protection locked="0"/>
    </xf>
    <xf numFmtId="0" fontId="8" fillId="12" borderId="6" xfId="0" applyFont="1" applyFill="1" applyBorder="1" applyAlignment="1" applyProtection="1">
      <alignment horizontal="center" vertical="center"/>
      <protection locked="0"/>
    </xf>
    <xf numFmtId="0" fontId="8" fillId="12" borderId="4" xfId="0" applyFont="1" applyFill="1" applyBorder="1" applyAlignment="1" applyProtection="1">
      <alignment horizontal="center" vertical="center"/>
      <protection locked="0"/>
    </xf>
    <xf numFmtId="0" fontId="8" fillId="5" borderId="5" xfId="0" applyFont="1" applyFill="1" applyBorder="1" applyAlignment="1">
      <alignment horizontal="left" vertical="center"/>
    </xf>
    <xf numFmtId="0" fontId="8" fillId="5" borderId="6" xfId="0" applyFont="1" applyFill="1" applyBorder="1" applyAlignment="1">
      <alignment horizontal="left" vertical="center"/>
    </xf>
    <xf numFmtId="0" fontId="8" fillId="5" borderId="4" xfId="0" applyFont="1" applyFill="1" applyBorder="1" applyAlignment="1">
      <alignment horizontal="left" vertical="center"/>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15" borderId="64" xfId="0" applyFont="1" applyFill="1" applyBorder="1" applyAlignment="1" applyProtection="1">
      <alignment horizontal="center" vertical="center"/>
      <protection locked="0"/>
    </xf>
    <xf numFmtId="0" fontId="8" fillId="15" borderId="63" xfId="0" applyFont="1" applyFill="1" applyBorder="1" applyAlignment="1" applyProtection="1">
      <alignment horizontal="center" vertical="center"/>
      <protection locked="0"/>
    </xf>
    <xf numFmtId="0" fontId="8" fillId="15" borderId="65" xfId="0" applyFont="1" applyFill="1" applyBorder="1" applyAlignment="1" applyProtection="1">
      <alignment horizontal="center" vertical="center"/>
      <protection locked="0"/>
    </xf>
    <xf numFmtId="0" fontId="8" fillId="12" borderId="7" xfId="0" applyFont="1" applyFill="1" applyBorder="1" applyAlignment="1">
      <alignment horizontal="center" vertical="center"/>
    </xf>
    <xf numFmtId="0" fontId="8" fillId="12" borderId="8" xfId="0" applyFont="1" applyFill="1" applyBorder="1" applyAlignment="1">
      <alignment horizontal="center" vertical="center"/>
    </xf>
    <xf numFmtId="0" fontId="8" fillId="12" borderId="9" xfId="0" applyFont="1" applyFill="1" applyBorder="1" applyAlignment="1">
      <alignment horizontal="center" vertical="center"/>
    </xf>
    <xf numFmtId="0" fontId="8" fillId="12" borderId="11" xfId="0" applyFont="1" applyFill="1" applyBorder="1" applyAlignment="1">
      <alignment horizontal="center" vertical="center"/>
    </xf>
    <xf numFmtId="0" fontId="8" fillId="12" borderId="2" xfId="0" applyFont="1" applyFill="1" applyBorder="1" applyAlignment="1">
      <alignment horizontal="center" vertical="center"/>
    </xf>
    <xf numFmtId="0" fontId="8" fillId="12" borderId="1" xfId="0" applyFont="1" applyFill="1" applyBorder="1" applyAlignment="1">
      <alignment horizontal="center" vertical="center"/>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left" vertical="center" wrapText="1"/>
      <protection locked="0"/>
    </xf>
    <xf numFmtId="0" fontId="8" fillId="12" borderId="7" xfId="0" applyFont="1" applyFill="1" applyBorder="1" applyAlignment="1" applyProtection="1">
      <alignment horizontal="center" vertical="center"/>
      <protection locked="0"/>
    </xf>
    <xf numFmtId="0" fontId="8" fillId="12" borderId="8" xfId="0" applyFont="1" applyFill="1" applyBorder="1" applyAlignment="1" applyProtection="1">
      <alignment horizontal="center" vertical="center"/>
      <protection locked="0"/>
    </xf>
    <xf numFmtId="0" fontId="8" fillId="12" borderId="9" xfId="0" applyFont="1" applyFill="1" applyBorder="1" applyAlignment="1" applyProtection="1">
      <alignment horizontal="center" vertical="center"/>
      <protection locked="0"/>
    </xf>
    <xf numFmtId="0" fontId="8" fillId="12" borderId="1" xfId="0" applyFont="1" applyFill="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4" xfId="0" applyFont="1" applyFill="1" applyBorder="1" applyAlignment="1" applyProtection="1">
      <alignment horizontal="center" vertical="center"/>
      <protection locked="0"/>
    </xf>
    <xf numFmtId="0" fontId="3" fillId="0" borderId="43" xfId="0" applyFont="1" applyFill="1" applyBorder="1" applyAlignment="1">
      <alignment horizontal="center" vertical="top" wrapText="1"/>
    </xf>
    <xf numFmtId="0" fontId="3" fillId="0" borderId="30" xfId="0" applyFont="1" applyFill="1" applyBorder="1" applyAlignment="1">
      <alignment horizontal="center" vertical="top" wrapText="1"/>
    </xf>
    <xf numFmtId="0" fontId="3" fillId="0" borderId="34"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44" xfId="0" applyFont="1" applyFill="1" applyBorder="1" applyAlignment="1">
      <alignment horizontal="center" vertical="top" wrapText="1"/>
    </xf>
    <xf numFmtId="0" fontId="3" fillId="0" borderId="37" xfId="0" applyFont="1" applyFill="1" applyBorder="1" applyAlignment="1">
      <alignment horizontal="center" vertical="top" wrapText="1"/>
    </xf>
    <xf numFmtId="0" fontId="3" fillId="0" borderId="38" xfId="0" applyFont="1" applyFill="1" applyBorder="1" applyAlignment="1">
      <alignment horizontal="center" vertical="top" wrapText="1"/>
    </xf>
    <xf numFmtId="0" fontId="3" fillId="0" borderId="30" xfId="0" applyFont="1" applyFill="1" applyBorder="1" applyAlignment="1">
      <alignment horizontal="center" vertical="top"/>
    </xf>
    <xf numFmtId="0" fontId="3" fillId="0" borderId="10" xfId="0" applyFont="1" applyFill="1" applyBorder="1" applyAlignment="1">
      <alignment horizontal="center" vertical="top"/>
    </xf>
    <xf numFmtId="0" fontId="3" fillId="0" borderId="0" xfId="0" applyFont="1" applyFill="1" applyBorder="1" applyAlignment="1">
      <alignment horizontal="center" vertical="top"/>
    </xf>
    <xf numFmtId="0" fontId="3" fillId="0" borderId="44" xfId="0" applyFont="1" applyFill="1" applyBorder="1" applyAlignment="1">
      <alignment horizontal="center" vertical="top"/>
    </xf>
    <xf numFmtId="0" fontId="3" fillId="0" borderId="37" xfId="0" applyFont="1" applyFill="1" applyBorder="1" applyAlignment="1">
      <alignment horizontal="center" vertical="top"/>
    </xf>
    <xf numFmtId="3" fontId="8" fillId="12" borderId="64" xfId="0" applyNumberFormat="1" applyFont="1" applyFill="1" applyBorder="1" applyAlignment="1" applyProtection="1">
      <alignment horizontal="center" vertical="center"/>
      <protection locked="0"/>
    </xf>
    <xf numFmtId="0" fontId="8" fillId="12" borderId="0" xfId="0" applyFont="1" applyFill="1" applyBorder="1" applyAlignment="1">
      <alignment horizontal="left" vertical="center" wrapText="1"/>
    </xf>
    <xf numFmtId="0" fontId="8" fillId="12" borderId="3" xfId="0" applyFont="1" applyFill="1" applyBorder="1" applyAlignment="1">
      <alignment horizontal="left" vertical="center" wrapText="1"/>
    </xf>
    <xf numFmtId="0" fontId="8" fillId="0" borderId="10" xfId="0" applyFont="1" applyFill="1" applyBorder="1" applyAlignment="1">
      <alignment horizontal="left" vertical="center"/>
    </xf>
    <xf numFmtId="0" fontId="8" fillId="0" borderId="13" xfId="0" applyFont="1" applyFill="1" applyBorder="1" applyAlignment="1">
      <alignment horizontal="left" vertical="center"/>
    </xf>
    <xf numFmtId="0" fontId="8" fillId="5" borderId="0"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7" xfId="0" applyFont="1" applyFill="1" applyBorder="1" applyAlignment="1" applyProtection="1">
      <alignment horizontal="left" vertical="center"/>
      <protection locked="0"/>
    </xf>
    <xf numFmtId="0" fontId="8" fillId="5" borderId="8" xfId="0" applyFont="1" applyFill="1" applyBorder="1" applyAlignment="1" applyProtection="1">
      <alignment horizontal="left" vertical="center"/>
      <protection locked="0"/>
    </xf>
    <xf numFmtId="0" fontId="8" fillId="5" borderId="9" xfId="0" applyFont="1" applyFill="1" applyBorder="1" applyAlignment="1" applyProtection="1">
      <alignment horizontal="left" vertical="center"/>
      <protection locked="0"/>
    </xf>
    <xf numFmtId="0" fontId="8" fillId="5" borderId="11" xfId="0" applyFont="1" applyFill="1" applyBorder="1" applyAlignment="1" applyProtection="1">
      <alignment horizontal="left" vertical="center"/>
      <protection locked="0"/>
    </xf>
    <xf numFmtId="0" fontId="8" fillId="5" borderId="2" xfId="0" applyFont="1" applyFill="1" applyBorder="1" applyAlignment="1" applyProtection="1">
      <alignment horizontal="left" vertical="center"/>
      <protection locked="0"/>
    </xf>
    <xf numFmtId="0" fontId="8" fillId="5" borderId="1" xfId="0" applyFont="1" applyFill="1" applyBorder="1" applyAlignment="1" applyProtection="1">
      <alignment horizontal="left" vertical="center"/>
      <protection locked="0"/>
    </xf>
    <xf numFmtId="0" fontId="8" fillId="9" borderId="0" xfId="0" applyFont="1" applyFill="1" applyBorder="1" applyAlignment="1">
      <alignment horizontal="center" vertical="center"/>
    </xf>
    <xf numFmtId="0" fontId="31" fillId="0" borderId="0" xfId="0" applyFont="1" applyFill="1" applyBorder="1" applyAlignment="1">
      <alignment horizontal="left" vertical="center"/>
    </xf>
    <xf numFmtId="0" fontId="31" fillId="0" borderId="87" xfId="0" applyFont="1" applyFill="1" applyBorder="1" applyAlignment="1">
      <alignment horizontal="left" vertical="center"/>
    </xf>
    <xf numFmtId="0" fontId="8" fillId="12" borderId="62" xfId="0" applyFont="1" applyFill="1" applyBorder="1" applyAlignment="1" applyProtection="1">
      <alignment horizontal="center" vertical="center"/>
      <protection locked="0"/>
    </xf>
    <xf numFmtId="0" fontId="8" fillId="12" borderId="20" xfId="0" applyFont="1" applyFill="1" applyBorder="1" applyAlignment="1" applyProtection="1">
      <alignment horizontal="center" vertical="center"/>
      <protection locked="0"/>
    </xf>
    <xf numFmtId="0" fontId="8" fillId="0" borderId="3" xfId="0" applyFont="1" applyBorder="1" applyAlignment="1">
      <alignment horizontal="center" vertical="center"/>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0" xfId="0" applyFont="1" applyBorder="1" applyAlignment="1">
      <alignment horizontal="left" vertical="center" wrapText="1"/>
    </xf>
    <xf numFmtId="0" fontId="3" fillId="3" borderId="26" xfId="0" applyFont="1" applyFill="1" applyBorder="1" applyAlignment="1">
      <alignment horizontal="center" vertical="center" wrapText="1"/>
    </xf>
    <xf numFmtId="49" fontId="12" fillId="4" borderId="64" xfId="0" applyNumberFormat="1" applyFont="1" applyFill="1" applyBorder="1" applyAlignment="1">
      <alignment horizontal="center" vertical="center"/>
    </xf>
    <xf numFmtId="49" fontId="12" fillId="4" borderId="65" xfId="0" applyNumberFormat="1" applyFont="1" applyFill="1" applyBorder="1" applyAlignment="1">
      <alignment horizontal="center" vertical="center"/>
    </xf>
    <xf numFmtId="49" fontId="8" fillId="4" borderId="64" xfId="0" applyNumberFormat="1" applyFont="1" applyFill="1" applyBorder="1" applyAlignment="1">
      <alignment horizontal="center" vertical="center"/>
    </xf>
    <xf numFmtId="49" fontId="8" fillId="4" borderId="65" xfId="0" applyNumberFormat="1" applyFont="1" applyFill="1" applyBorder="1" applyAlignment="1">
      <alignment horizontal="center" vertical="center"/>
    </xf>
    <xf numFmtId="49" fontId="8" fillId="5" borderId="7" xfId="0" applyNumberFormat="1" applyFont="1" applyFill="1" applyBorder="1" applyAlignment="1">
      <alignment horizontal="center" vertical="center"/>
    </xf>
    <xf numFmtId="49" fontId="8" fillId="5" borderId="9" xfId="0" applyNumberFormat="1" applyFont="1" applyFill="1" applyBorder="1" applyAlignment="1">
      <alignment horizontal="center" vertical="center"/>
    </xf>
    <xf numFmtId="49" fontId="8" fillId="5" borderId="11" xfId="0" applyNumberFormat="1" applyFont="1" applyFill="1" applyBorder="1" applyAlignment="1">
      <alignment horizontal="center" vertical="center"/>
    </xf>
    <xf numFmtId="49" fontId="8" fillId="5" borderId="1" xfId="0" applyNumberFormat="1" applyFont="1" applyFill="1" applyBorder="1" applyAlignment="1">
      <alignment horizontal="center" vertical="center"/>
    </xf>
    <xf numFmtId="0" fontId="3" fillId="3" borderId="49" xfId="0" applyFont="1" applyFill="1" applyBorder="1" applyAlignment="1">
      <alignment horizontal="center" vertical="center"/>
    </xf>
    <xf numFmtId="0" fontId="3" fillId="3" borderId="23" xfId="0" applyFont="1" applyFill="1" applyBorder="1" applyAlignment="1">
      <alignment horizontal="center" vertical="center"/>
    </xf>
    <xf numFmtId="0" fontId="8" fillId="4" borderId="32" xfId="0" applyFont="1" applyFill="1" applyBorder="1" applyAlignment="1" applyProtection="1">
      <alignment horizontal="center" vertical="center"/>
      <protection locked="0"/>
    </xf>
    <xf numFmtId="0" fontId="8" fillId="7" borderId="64" xfId="0" applyFont="1" applyFill="1" applyBorder="1" applyAlignment="1" applyProtection="1">
      <alignment horizontal="center" vertical="center"/>
      <protection locked="0"/>
    </xf>
    <xf numFmtId="0" fontId="8" fillId="7" borderId="65" xfId="0" applyFont="1" applyFill="1" applyBorder="1" applyAlignment="1" applyProtection="1">
      <alignment horizontal="center" vertical="center"/>
      <protection locked="0"/>
    </xf>
    <xf numFmtId="49" fontId="12" fillId="4" borderId="64" xfId="0" applyNumberFormat="1" applyFont="1" applyFill="1" applyBorder="1" applyAlignment="1" applyProtection="1">
      <alignment horizontal="center" vertical="center"/>
      <protection locked="0"/>
    </xf>
    <xf numFmtId="49" fontId="12" fillId="4" borderId="65" xfId="0" applyNumberFormat="1" applyFont="1" applyFill="1" applyBorder="1" applyAlignment="1" applyProtection="1">
      <alignment horizontal="center" vertical="center"/>
      <protection locked="0"/>
    </xf>
    <xf numFmtId="49" fontId="8" fillId="4" borderId="64" xfId="0" applyNumberFormat="1" applyFont="1" applyFill="1" applyBorder="1" applyAlignment="1" applyProtection="1">
      <alignment horizontal="center" vertical="center"/>
      <protection locked="0"/>
    </xf>
    <xf numFmtId="49" fontId="8" fillId="4" borderId="65" xfId="0" applyNumberFormat="1" applyFont="1" applyFill="1" applyBorder="1" applyAlignment="1" applyProtection="1">
      <alignment horizontal="center" vertical="center"/>
      <protection locked="0"/>
    </xf>
    <xf numFmtId="49" fontId="8" fillId="5" borderId="7" xfId="0" applyNumberFormat="1" applyFont="1" applyFill="1" applyBorder="1" applyAlignment="1" applyProtection="1">
      <alignment horizontal="center" vertical="center"/>
      <protection locked="0"/>
    </xf>
    <xf numFmtId="49" fontId="8" fillId="5" borderId="9" xfId="0" applyNumberFormat="1" applyFont="1" applyFill="1" applyBorder="1" applyAlignment="1" applyProtection="1">
      <alignment horizontal="center" vertical="center"/>
      <protection locked="0"/>
    </xf>
    <xf numFmtId="49" fontId="8" fillId="5" borderId="11" xfId="0" applyNumberFormat="1" applyFont="1" applyFill="1" applyBorder="1" applyAlignment="1" applyProtection="1">
      <alignment horizontal="center" vertical="center"/>
      <protection locked="0"/>
    </xf>
    <xf numFmtId="49" fontId="8" fillId="5" borderId="1" xfId="0" applyNumberFormat="1" applyFont="1" applyFill="1" applyBorder="1" applyAlignment="1" applyProtection="1">
      <alignment horizontal="center" vertical="center"/>
      <protection locked="0"/>
    </xf>
    <xf numFmtId="0" fontId="10" fillId="11" borderId="64" xfId="0" applyFont="1" applyFill="1" applyBorder="1" applyAlignment="1" applyProtection="1">
      <alignment horizontal="center" vertical="center"/>
      <protection locked="0"/>
    </xf>
    <xf numFmtId="0" fontId="10" fillId="11" borderId="65" xfId="0" applyFont="1" applyFill="1" applyBorder="1" applyAlignment="1" applyProtection="1">
      <alignment horizontal="center" vertical="center"/>
      <protection locked="0"/>
    </xf>
    <xf numFmtId="0" fontId="8" fillId="5" borderId="7" xfId="0" applyFont="1" applyFill="1" applyBorder="1" applyAlignment="1" applyProtection="1">
      <alignment horizontal="left" vertical="center" wrapText="1"/>
      <protection locked="0"/>
    </xf>
    <xf numFmtId="0" fontId="8" fillId="5" borderId="8" xfId="0" applyFont="1" applyFill="1" applyBorder="1" applyAlignment="1" applyProtection="1">
      <alignment horizontal="left" vertical="center" wrapText="1"/>
      <protection locked="0"/>
    </xf>
    <xf numFmtId="0" fontId="8" fillId="5" borderId="9" xfId="0" applyFont="1" applyFill="1" applyBorder="1" applyAlignment="1" applyProtection="1">
      <alignment horizontal="left" vertical="center" wrapText="1"/>
      <protection locked="0"/>
    </xf>
    <xf numFmtId="0" fontId="8" fillId="5" borderId="11"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1" xfId="0" applyFont="1" applyFill="1" applyBorder="1" applyAlignment="1" applyProtection="1">
      <alignment horizontal="left" vertical="center" wrapText="1"/>
      <protection locked="0"/>
    </xf>
    <xf numFmtId="0" fontId="8" fillId="5" borderId="5"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4" xfId="0" applyFont="1" applyFill="1" applyBorder="1" applyAlignment="1">
      <alignment horizontal="center" vertical="center"/>
    </xf>
    <xf numFmtId="0" fontId="8" fillId="4" borderId="64" xfId="0" applyFont="1" applyFill="1" applyBorder="1" applyAlignment="1" applyProtection="1">
      <alignment horizontal="left" vertical="center"/>
      <protection locked="0"/>
    </xf>
    <xf numFmtId="0" fontId="8" fillId="4" borderId="63" xfId="0" applyFont="1" applyFill="1" applyBorder="1" applyAlignment="1" applyProtection="1">
      <alignment horizontal="left" vertical="center"/>
      <protection locked="0"/>
    </xf>
    <xf numFmtId="0" fontId="8" fillId="4" borderId="65" xfId="0" applyFont="1" applyFill="1" applyBorder="1" applyAlignment="1" applyProtection="1">
      <alignment horizontal="left" vertical="center"/>
      <protection locked="0"/>
    </xf>
    <xf numFmtId="0" fontId="10" fillId="11" borderId="64" xfId="0" applyFont="1" applyFill="1" applyBorder="1" applyAlignment="1">
      <alignment horizontal="center" vertical="center"/>
    </xf>
    <xf numFmtId="0" fontId="10" fillId="11" borderId="65" xfId="0" applyFont="1" applyFill="1" applyBorder="1" applyAlignment="1">
      <alignment horizontal="center" vertical="center"/>
    </xf>
    <xf numFmtId="0" fontId="8" fillId="5" borderId="64" xfId="0" applyFont="1" applyFill="1" applyBorder="1" applyAlignment="1">
      <alignment horizontal="center" vertical="center"/>
    </xf>
    <xf numFmtId="0" fontId="8" fillId="5" borderId="65" xfId="0" applyFont="1" applyFill="1" applyBorder="1" applyAlignment="1">
      <alignment horizontal="center" vertical="center"/>
    </xf>
    <xf numFmtId="0" fontId="8" fillId="12" borderId="7" xfId="0" applyFont="1" applyFill="1" applyBorder="1" applyAlignment="1" applyProtection="1">
      <alignment horizontal="left" vertical="center"/>
      <protection locked="0"/>
    </xf>
    <xf numFmtId="0" fontId="8" fillId="12" borderId="8" xfId="0" applyFont="1" applyFill="1" applyBorder="1" applyAlignment="1" applyProtection="1">
      <alignment horizontal="left" vertical="center"/>
      <protection locked="0"/>
    </xf>
    <xf numFmtId="0" fontId="8" fillId="12" borderId="9" xfId="0" applyFont="1" applyFill="1" applyBorder="1" applyAlignment="1" applyProtection="1">
      <alignment horizontal="left" vertical="center"/>
      <protection locked="0"/>
    </xf>
    <xf numFmtId="0" fontId="8" fillId="12" borderId="11" xfId="0" applyFont="1" applyFill="1" applyBorder="1" applyAlignment="1" applyProtection="1">
      <alignment horizontal="left" vertical="center"/>
      <protection locked="0"/>
    </xf>
    <xf numFmtId="0" fontId="8" fillId="12" borderId="2" xfId="0" applyFont="1" applyFill="1" applyBorder="1" applyAlignment="1" applyProtection="1">
      <alignment horizontal="left" vertical="center"/>
      <protection locked="0"/>
    </xf>
    <xf numFmtId="0" fontId="8" fillId="12" borderId="1" xfId="0" applyFont="1" applyFill="1" applyBorder="1" applyAlignment="1" applyProtection="1">
      <alignment horizontal="left" vertical="center"/>
      <protection locked="0"/>
    </xf>
    <xf numFmtId="0" fontId="8" fillId="12" borderId="0" xfId="0" applyFont="1" applyFill="1" applyBorder="1" applyAlignment="1">
      <alignment horizontal="center" vertical="center"/>
    </xf>
    <xf numFmtId="0" fontId="8" fillId="12" borderId="3" xfId="0" applyFont="1" applyFill="1" applyBorder="1" applyAlignment="1">
      <alignment horizontal="center" vertical="center"/>
    </xf>
    <xf numFmtId="0" fontId="8" fillId="5" borderId="7" xfId="0" applyFont="1" applyFill="1" applyBorder="1" applyAlignment="1">
      <alignment horizontal="left" vertical="center"/>
    </xf>
    <xf numFmtId="0" fontId="8" fillId="5" borderId="8" xfId="0" applyFont="1" applyFill="1" applyBorder="1" applyAlignment="1">
      <alignment horizontal="left" vertical="center"/>
    </xf>
    <xf numFmtId="0" fontId="8" fillId="5" borderId="9" xfId="0" applyFont="1" applyFill="1" applyBorder="1" applyAlignment="1">
      <alignment horizontal="left" vertical="center"/>
    </xf>
    <xf numFmtId="0" fontId="8" fillId="5" borderId="11" xfId="0" applyFont="1" applyFill="1" applyBorder="1" applyAlignment="1">
      <alignment horizontal="left" vertical="center"/>
    </xf>
    <xf numFmtId="0" fontId="8" fillId="5" borderId="2" xfId="0" applyFont="1" applyFill="1" applyBorder="1" applyAlignment="1">
      <alignment horizontal="left" vertical="center"/>
    </xf>
    <xf numFmtId="0" fontId="8" fillId="5" borderId="1" xfId="0" applyFont="1" applyFill="1" applyBorder="1" applyAlignment="1">
      <alignment horizontal="left" vertical="center"/>
    </xf>
    <xf numFmtId="0" fontId="8" fillId="0" borderId="13" xfId="0" applyFont="1" applyFill="1" applyBorder="1" applyAlignment="1">
      <alignment horizontal="left" vertical="top" wrapText="1"/>
    </xf>
    <xf numFmtId="0" fontId="8" fillId="5" borderId="63" xfId="0" applyFont="1" applyFill="1" applyBorder="1" applyAlignment="1" applyProtection="1">
      <alignment horizontal="center" vertical="center"/>
      <protection locked="0"/>
    </xf>
    <xf numFmtId="3" fontId="8" fillId="5" borderId="64" xfId="0" applyNumberFormat="1" applyFont="1" applyFill="1" applyBorder="1" applyAlignment="1" applyProtection="1">
      <alignment horizontal="center" vertical="center"/>
      <protection locked="0"/>
    </xf>
    <xf numFmtId="0" fontId="8" fillId="11" borderId="64" xfId="0" applyFont="1" applyFill="1" applyBorder="1" applyAlignment="1" applyProtection="1">
      <alignment horizontal="center" vertical="center"/>
      <protection locked="0"/>
    </xf>
    <xf numFmtId="0" fontId="8" fillId="11" borderId="63" xfId="0" applyFont="1" applyFill="1" applyBorder="1" applyAlignment="1" applyProtection="1">
      <alignment horizontal="center" vertical="center"/>
      <protection locked="0"/>
    </xf>
    <xf numFmtId="0" fontId="8" fillId="11" borderId="65" xfId="0" applyFont="1" applyFill="1" applyBorder="1" applyAlignment="1" applyProtection="1">
      <alignment horizontal="center" vertical="center"/>
      <protection locked="0"/>
    </xf>
    <xf numFmtId="0" fontId="8" fillId="12" borderId="62" xfId="0" applyFont="1" applyFill="1" applyBorder="1" applyAlignment="1">
      <alignment horizontal="center" vertical="center"/>
    </xf>
    <xf numFmtId="0" fontId="8" fillId="12" borderId="20" xfId="0" applyFont="1" applyFill="1" applyBorder="1" applyAlignment="1">
      <alignment horizontal="center" vertical="center"/>
    </xf>
    <xf numFmtId="0" fontId="33" fillId="13" borderId="0" xfId="0" applyFont="1" applyFill="1" applyBorder="1" applyAlignment="1">
      <alignment horizontal="left" vertical="center" wrapText="1"/>
    </xf>
    <xf numFmtId="0" fontId="10" fillId="0" borderId="62" xfId="0" applyFont="1" applyFill="1" applyBorder="1" applyAlignment="1" applyProtection="1">
      <alignment horizontal="center" vertical="center"/>
      <protection locked="0"/>
    </xf>
    <xf numFmtId="0" fontId="10" fillId="0" borderId="32" xfId="0" applyFont="1" applyFill="1" applyBorder="1" applyAlignment="1" applyProtection="1">
      <alignment horizontal="center" vertical="center"/>
      <protection locked="0"/>
    </xf>
    <xf numFmtId="0" fontId="8" fillId="4" borderId="32" xfId="0" applyFont="1" applyFill="1" applyBorder="1" applyAlignment="1">
      <alignment horizontal="center" vertical="center"/>
    </xf>
    <xf numFmtId="0" fontId="8" fillId="4" borderId="64" xfId="0" applyFont="1" applyFill="1" applyBorder="1" applyAlignment="1">
      <alignment horizontal="left" vertical="center"/>
    </xf>
    <xf numFmtId="0" fontId="8" fillId="4" borderId="63" xfId="0" applyFont="1" applyFill="1" applyBorder="1" applyAlignment="1">
      <alignment horizontal="left" vertical="center"/>
    </xf>
    <xf numFmtId="0" fontId="8" fillId="4" borderId="65" xfId="0" applyFont="1" applyFill="1" applyBorder="1" applyAlignment="1">
      <alignment horizontal="left" vertical="center"/>
    </xf>
    <xf numFmtId="0" fontId="8" fillId="7" borderId="64" xfId="0" applyFont="1" applyFill="1" applyBorder="1" applyAlignment="1">
      <alignment horizontal="center" vertical="center"/>
    </xf>
    <xf numFmtId="0" fontId="8" fillId="7" borderId="65" xfId="0" applyFont="1" applyFill="1" applyBorder="1" applyAlignment="1">
      <alignment horizontal="center" vertical="center"/>
    </xf>
    <xf numFmtId="0" fontId="33" fillId="0" borderId="37" xfId="0" applyFont="1" applyFill="1" applyBorder="1" applyAlignment="1">
      <alignment horizontal="left" vertical="center" wrapText="1"/>
    </xf>
    <xf numFmtId="0" fontId="3" fillId="3" borderId="24" xfId="0" applyFont="1" applyFill="1" applyBorder="1" applyAlignment="1">
      <alignment horizontal="center" vertical="center" wrapText="1"/>
    </xf>
    <xf numFmtId="0" fontId="8" fillId="0" borderId="0" xfId="0" applyFont="1" applyBorder="1" applyAlignment="1">
      <alignment vertical="center" wrapText="1"/>
    </xf>
    <xf numFmtId="0" fontId="8" fillId="0" borderId="13" xfId="0" applyFont="1" applyBorder="1" applyAlignment="1">
      <alignment vertical="center" wrapText="1"/>
    </xf>
    <xf numFmtId="0" fontId="8" fillId="5" borderId="5" xfId="0" applyFont="1" applyFill="1" applyBorder="1" applyAlignment="1" applyProtection="1">
      <alignment horizontal="left" vertical="center"/>
      <protection locked="0"/>
    </xf>
    <xf numFmtId="0" fontId="8" fillId="5" borderId="6" xfId="0" applyFont="1" applyFill="1" applyBorder="1" applyAlignment="1" applyProtection="1">
      <alignment horizontal="left" vertical="center"/>
      <protection locked="0"/>
    </xf>
    <xf numFmtId="0" fontId="8" fillId="5" borderId="4" xfId="0" applyFont="1" applyFill="1" applyBorder="1" applyAlignment="1" applyProtection="1">
      <alignment horizontal="left" vertical="center"/>
      <protection locked="0"/>
    </xf>
    <xf numFmtId="0" fontId="8" fillId="4" borderId="11" xfId="0" applyFont="1" applyFill="1" applyBorder="1" applyAlignment="1" applyProtection="1">
      <alignment horizontal="center" vertical="center"/>
      <protection locked="0"/>
    </xf>
    <xf numFmtId="0" fontId="8" fillId="4" borderId="2"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4" borderId="1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1" xfId="0" applyFont="1" applyFill="1" applyBorder="1" applyAlignment="1">
      <alignment horizontal="center" vertical="center"/>
    </xf>
    <xf numFmtId="0" fontId="3" fillId="0" borderId="43" xfId="0" applyFont="1" applyFill="1" applyBorder="1" applyAlignment="1">
      <alignment horizontal="center" vertical="top"/>
    </xf>
    <xf numFmtId="0" fontId="3" fillId="0" borderId="34" xfId="0" applyFont="1" applyFill="1" applyBorder="1" applyAlignment="1">
      <alignment horizontal="center" vertical="top"/>
    </xf>
    <xf numFmtId="0" fontId="3" fillId="0" borderId="13" xfId="0" applyFont="1" applyFill="1" applyBorder="1" applyAlignment="1">
      <alignment horizontal="center" vertical="top"/>
    </xf>
    <xf numFmtId="0" fontId="3" fillId="0" borderId="38" xfId="0" applyFont="1" applyFill="1" applyBorder="1" applyAlignment="1">
      <alignment horizontal="center" vertical="top"/>
    </xf>
    <xf numFmtId="0" fontId="25" fillId="0" borderId="0" xfId="0" applyFont="1" applyAlignment="1">
      <alignment horizontal="center" vertical="center"/>
    </xf>
    <xf numFmtId="0" fontId="0" fillId="0" borderId="0" xfId="0" applyAlignment="1">
      <alignment horizontal="left" vertical="center"/>
    </xf>
    <xf numFmtId="0" fontId="4" fillId="0" borderId="0" xfId="0" applyFont="1" applyAlignment="1">
      <alignment horizontal="center" vertical="center"/>
    </xf>
    <xf numFmtId="0" fontId="0" fillId="0" borderId="0" xfId="0"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32" fillId="0" borderId="0" xfId="0" applyFont="1" applyAlignment="1">
      <alignment horizontal="center" vertical="center"/>
    </xf>
    <xf numFmtId="49" fontId="0" fillId="0" borderId="0" xfId="0" applyNumberFormat="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4" xfId="0" applyFont="1" applyFill="1" applyBorder="1" applyAlignment="1">
      <alignment horizontal="center" vertical="center"/>
    </xf>
    <xf numFmtId="0" fontId="8" fillId="0" borderId="10" xfId="0" applyFont="1" applyBorder="1" applyAlignment="1">
      <alignment horizontal="right" vertical="center"/>
    </xf>
    <xf numFmtId="0" fontId="8" fillId="0" borderId="0" xfId="0" applyFont="1" applyBorder="1" applyAlignment="1">
      <alignment horizontal="right" vertical="center"/>
    </xf>
    <xf numFmtId="0" fontId="8" fillId="0" borderId="0" xfId="0" applyFont="1" applyBorder="1" applyAlignment="1">
      <alignment horizontal="left" vertical="center"/>
    </xf>
    <xf numFmtId="0" fontId="8" fillId="0" borderId="3" xfId="0" applyFont="1" applyBorder="1" applyAlignment="1">
      <alignment horizontal="left"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top"/>
    </xf>
    <xf numFmtId="0" fontId="8" fillId="0" borderId="3" xfId="0" applyFont="1" applyBorder="1" applyAlignment="1">
      <alignment horizontal="left" vertical="center" wrapText="1"/>
    </xf>
    <xf numFmtId="0" fontId="8" fillId="0" borderId="3" xfId="0" applyFont="1" applyBorder="1" applyAlignment="1">
      <alignment horizontal="left" vertical="top" wrapText="1"/>
    </xf>
    <xf numFmtId="0" fontId="8" fillId="0" borderId="17" xfId="0" applyFont="1" applyBorder="1" applyAlignment="1">
      <alignment horizontal="center" vertical="top"/>
    </xf>
    <xf numFmtId="0" fontId="12" fillId="0" borderId="13" xfId="0" applyFont="1" applyFill="1" applyBorder="1" applyAlignment="1">
      <alignment horizontal="left" vertical="center" wrapText="1"/>
    </xf>
    <xf numFmtId="0" fontId="8" fillId="0" borderId="33" xfId="0" applyFont="1" applyBorder="1" applyAlignment="1">
      <alignment horizontal="left" vertical="center"/>
    </xf>
    <xf numFmtId="0" fontId="8" fillId="0" borderId="29" xfId="0" applyFont="1" applyBorder="1" applyAlignment="1">
      <alignment horizontal="center" vertical="center"/>
    </xf>
    <xf numFmtId="0" fontId="8" fillId="0" borderId="16" xfId="0" applyFont="1" applyBorder="1" applyAlignment="1">
      <alignment horizontal="center" vertical="center"/>
    </xf>
    <xf numFmtId="0" fontId="8" fillId="0" borderId="2" xfId="0" applyFont="1" applyBorder="1" applyAlignment="1">
      <alignment horizontal="left" vertical="top" wrapText="1"/>
    </xf>
    <xf numFmtId="0" fontId="8" fillId="0" borderId="14" xfId="0" applyFont="1" applyBorder="1" applyAlignment="1">
      <alignment horizontal="left" vertical="top" wrapText="1"/>
    </xf>
    <xf numFmtId="0" fontId="8" fillId="0" borderId="1" xfId="0" applyFont="1" applyBorder="1" applyAlignment="1">
      <alignment horizontal="left" vertical="top" wrapText="1"/>
    </xf>
    <xf numFmtId="0" fontId="8" fillId="0" borderId="13" xfId="0" applyFont="1" applyBorder="1" applyAlignment="1">
      <alignment horizontal="left" vertical="center"/>
    </xf>
    <xf numFmtId="0" fontId="8" fillId="0" borderId="30" xfId="0" applyFont="1" applyBorder="1" applyAlignment="1">
      <alignment horizontal="left" vertical="center" wrapText="1"/>
    </xf>
    <xf numFmtId="0" fontId="8" fillId="0" borderId="34" xfId="0" applyFont="1" applyBorder="1" applyAlignment="1">
      <alignment horizontal="left" vertical="center" wrapText="1"/>
    </xf>
    <xf numFmtId="0" fontId="8" fillId="0" borderId="33" xfId="0" applyFont="1" applyBorder="1" applyAlignment="1">
      <alignment horizontal="left" vertical="center" wrapText="1"/>
    </xf>
    <xf numFmtId="0" fontId="8" fillId="0" borderId="16" xfId="0" applyFont="1" applyBorder="1" applyAlignment="1">
      <alignment horizontal="center"/>
    </xf>
    <xf numFmtId="0" fontId="8" fillId="0" borderId="17" xfId="0" applyFont="1" applyBorder="1" applyAlignment="1">
      <alignment horizontal="center" vertical="center"/>
    </xf>
    <xf numFmtId="0" fontId="8" fillId="0" borderId="0" xfId="0" applyFont="1" applyAlignment="1">
      <alignment horizontal="left" vertical="center"/>
    </xf>
    <xf numFmtId="0" fontId="8" fillId="0" borderId="2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8" fillId="3" borderId="22"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7" xfId="0" applyFont="1" applyFill="1" applyBorder="1" applyAlignment="1">
      <alignment horizontal="center" vertical="center" textRotation="255" wrapText="1"/>
    </xf>
    <xf numFmtId="0" fontId="8" fillId="3" borderId="28" xfId="0" applyFont="1" applyFill="1" applyBorder="1" applyAlignment="1">
      <alignment horizontal="center" vertical="center" textRotation="255" wrapText="1"/>
    </xf>
    <xf numFmtId="0" fontId="8" fillId="3" borderId="62" xfId="0" applyFont="1" applyFill="1" applyBorder="1" applyAlignment="1">
      <alignment horizontal="center" vertical="center" textRotation="255" wrapText="1"/>
    </xf>
    <xf numFmtId="0" fontId="8" fillId="3" borderId="22" xfId="0" applyFont="1" applyFill="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34" xfId="0" applyFont="1" applyBorder="1" applyAlignment="1">
      <alignment horizontal="left" vertical="center"/>
    </xf>
    <xf numFmtId="0" fontId="8" fillId="3" borderId="26" xfId="0" applyFont="1" applyFill="1" applyBorder="1" applyAlignment="1">
      <alignment horizontal="center" vertical="center"/>
    </xf>
    <xf numFmtId="0" fontId="12" fillId="0" borderId="2"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8" fillId="0" borderId="37" xfId="0" applyFont="1" applyBorder="1" applyAlignment="1">
      <alignment horizontal="left" vertical="center"/>
    </xf>
    <xf numFmtId="0" fontId="8" fillId="0" borderId="16" xfId="0" applyFont="1" applyBorder="1" applyAlignment="1">
      <alignment horizontal="center" vertical="top" wrapText="1"/>
    </xf>
    <xf numFmtId="0" fontId="8" fillId="0" borderId="17" xfId="0" applyFont="1" applyBorder="1" applyAlignment="1">
      <alignment horizontal="center" vertical="top" wrapText="1"/>
    </xf>
    <xf numFmtId="0" fontId="8" fillId="0" borderId="29" xfId="0" applyFont="1" applyBorder="1" applyAlignment="1">
      <alignment horizontal="center" vertical="top" wrapText="1"/>
    </xf>
    <xf numFmtId="0" fontId="8" fillId="0" borderId="36" xfId="0" applyFont="1" applyBorder="1" applyAlignment="1">
      <alignment horizontal="center" vertical="top" wrapText="1"/>
    </xf>
    <xf numFmtId="0" fontId="8" fillId="0" borderId="42" xfId="0" applyFont="1" applyBorder="1" applyAlignment="1">
      <alignment horizontal="left" vertical="top" wrapText="1"/>
    </xf>
    <xf numFmtId="0" fontId="8" fillId="0" borderId="19" xfId="0" applyFont="1" applyBorder="1" applyAlignment="1">
      <alignment horizontal="left" vertical="top" wrapText="1"/>
    </xf>
    <xf numFmtId="0" fontId="8" fillId="0" borderId="39" xfId="0" applyFont="1" applyBorder="1" applyAlignment="1">
      <alignment horizontal="left" vertical="top" wrapText="1"/>
    </xf>
    <xf numFmtId="0" fontId="8" fillId="0" borderId="48" xfId="0" applyFont="1" applyBorder="1" applyAlignment="1">
      <alignment horizontal="left" vertical="top" wrapText="1"/>
    </xf>
    <xf numFmtId="0" fontId="8" fillId="0" borderId="31" xfId="0" applyFont="1" applyBorder="1" applyAlignment="1">
      <alignment horizontal="left" vertical="top" wrapText="1"/>
    </xf>
    <xf numFmtId="0" fontId="8" fillId="0" borderId="51" xfId="0" applyFont="1" applyBorder="1" applyAlignment="1">
      <alignment horizontal="left" vertical="top" wrapText="1"/>
    </xf>
    <xf numFmtId="0" fontId="6" fillId="3" borderId="18" xfId="0" applyFont="1" applyFill="1" applyBorder="1" applyAlignment="1">
      <alignment horizontal="center" vertical="center"/>
    </xf>
    <xf numFmtId="0" fontId="6" fillId="3" borderId="39" xfId="0" applyFont="1" applyFill="1" applyBorder="1" applyAlignment="1">
      <alignment horizontal="center" vertical="center"/>
    </xf>
    <xf numFmtId="0" fontId="8" fillId="0" borderId="19" xfId="0" applyFont="1" applyBorder="1" applyAlignment="1">
      <alignment horizontal="left" vertical="top"/>
    </xf>
    <xf numFmtId="0" fontId="8" fillId="0" borderId="20" xfId="0" applyFont="1" applyBorder="1" applyAlignment="1">
      <alignment horizontal="left" vertical="top"/>
    </xf>
    <xf numFmtId="0" fontId="6" fillId="3" borderId="61" xfId="0" applyFont="1" applyFill="1" applyBorder="1" applyAlignment="1">
      <alignment horizontal="center" vertical="center"/>
    </xf>
    <xf numFmtId="0" fontId="6" fillId="3" borderId="51" xfId="0" applyFont="1" applyFill="1" applyBorder="1" applyAlignment="1">
      <alignment horizontal="center" vertical="center"/>
    </xf>
    <xf numFmtId="0" fontId="8" fillId="0" borderId="33" xfId="0" applyFont="1" applyBorder="1" applyAlignment="1">
      <alignment horizontal="left" vertical="top" wrapText="1"/>
    </xf>
    <xf numFmtId="0" fontId="8" fillId="0" borderId="45" xfId="0" applyFont="1" applyBorder="1" applyAlignment="1">
      <alignment horizontal="left" vertical="top" wrapText="1"/>
    </xf>
    <xf numFmtId="0" fontId="8" fillId="0" borderId="42" xfId="0" applyFont="1" applyBorder="1" applyAlignment="1">
      <alignment horizontal="center" vertical="top" wrapText="1"/>
    </xf>
    <xf numFmtId="0" fontId="8" fillId="0" borderId="19" xfId="0" applyFont="1" applyBorder="1" applyAlignment="1">
      <alignment horizontal="center" vertical="top" wrapText="1"/>
    </xf>
    <xf numFmtId="0" fontId="8" fillId="0" borderId="39" xfId="0" applyFont="1" applyBorder="1" applyAlignment="1">
      <alignment horizontal="center" vertical="top" wrapText="1"/>
    </xf>
    <xf numFmtId="0" fontId="8" fillId="3" borderId="44" xfId="0" applyFont="1" applyFill="1" applyBorder="1" applyAlignment="1">
      <alignment horizontal="center" vertical="center"/>
    </xf>
    <xf numFmtId="0" fontId="8" fillId="3" borderId="37" xfId="0" applyFont="1" applyFill="1" applyBorder="1" applyAlignment="1">
      <alignment horizontal="center" vertical="center"/>
    </xf>
    <xf numFmtId="0" fontId="8" fillId="3" borderId="43"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2" xfId="0" applyFont="1" applyFill="1" applyBorder="1" applyAlignment="1">
      <alignment horizontal="center" vertical="center"/>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44"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50" xfId="0" applyFont="1" applyFill="1" applyBorder="1" applyAlignment="1">
      <alignment horizontal="center" vertical="center"/>
    </xf>
    <xf numFmtId="0" fontId="8" fillId="0" borderId="8" xfId="0" applyFont="1" applyBorder="1" applyAlignment="1">
      <alignment horizontal="left" vertical="center"/>
    </xf>
    <xf numFmtId="0" fontId="8" fillId="0" borderId="2" xfId="0" applyFont="1" applyBorder="1" applyAlignment="1">
      <alignment horizontal="left" vertical="center"/>
    </xf>
    <xf numFmtId="0" fontId="8" fillId="0" borderId="1" xfId="0" applyFont="1" applyBorder="1" applyAlignment="1">
      <alignment horizontal="left" vertical="center"/>
    </xf>
    <xf numFmtId="0" fontId="11" fillId="0" borderId="30" xfId="0" applyFont="1" applyBorder="1" applyAlignment="1">
      <alignment horizontal="center" vertical="center"/>
    </xf>
    <xf numFmtId="0" fontId="11" fillId="0" borderId="2" xfId="0" applyFont="1" applyBorder="1" applyAlignment="1">
      <alignment horizontal="center" vertical="center"/>
    </xf>
    <xf numFmtId="0" fontId="8" fillId="0" borderId="42" xfId="0" applyFont="1" applyBorder="1" applyAlignment="1">
      <alignment horizontal="center" vertical="top"/>
    </xf>
    <xf numFmtId="0" fontId="8" fillId="0" borderId="19" xfId="0" applyFont="1" applyBorder="1" applyAlignment="1">
      <alignment horizontal="center" vertical="top"/>
    </xf>
    <xf numFmtId="0" fontId="8" fillId="0" borderId="39" xfId="0" applyFont="1" applyBorder="1" applyAlignment="1">
      <alignment horizontal="center" vertical="top"/>
    </xf>
    <xf numFmtId="0" fontId="8" fillId="0" borderId="36" xfId="0" applyFont="1" applyBorder="1" applyAlignment="1">
      <alignment horizontal="center" vertical="center"/>
    </xf>
    <xf numFmtId="0" fontId="8" fillId="0" borderId="15" xfId="0" applyFont="1" applyBorder="1" applyAlignment="1">
      <alignment horizontal="center" vertical="center"/>
    </xf>
    <xf numFmtId="0" fontId="10" fillId="0" borderId="8" xfId="0" applyFont="1" applyBorder="1" applyAlignment="1">
      <alignment horizontal="center" vertical="center"/>
    </xf>
    <xf numFmtId="0" fontId="10" fillId="0" borderId="37" xfId="0" applyFont="1" applyBorder="1" applyAlignment="1">
      <alignment horizontal="center" vertical="center"/>
    </xf>
    <xf numFmtId="0" fontId="12" fillId="0" borderId="30" xfId="0" applyFont="1" applyBorder="1" applyAlignment="1">
      <alignment horizontal="center" vertical="center"/>
    </xf>
    <xf numFmtId="0" fontId="12" fillId="0" borderId="37" xfId="0" applyFont="1" applyBorder="1" applyAlignment="1">
      <alignment horizontal="center" vertical="center"/>
    </xf>
    <xf numFmtId="0" fontId="11"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8" fillId="0" borderId="20" xfId="0" applyFont="1" applyBorder="1" applyAlignment="1">
      <alignment horizontal="center" vertical="top" wrapText="1"/>
    </xf>
    <xf numFmtId="0" fontId="6" fillId="3" borderId="25"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46" xfId="0" applyFont="1" applyFill="1" applyBorder="1" applyAlignment="1">
      <alignment horizontal="center" vertical="center"/>
    </xf>
    <xf numFmtId="0" fontId="8" fillId="0" borderId="33" xfId="0" applyFont="1" applyBorder="1" applyAlignment="1">
      <alignment horizontal="center" vertical="top" wrapText="1"/>
    </xf>
    <xf numFmtId="0" fontId="8" fillId="0" borderId="3" xfId="0" applyFont="1" applyBorder="1" applyAlignment="1">
      <alignment horizontal="center" vertical="top" wrapText="1"/>
    </xf>
    <xf numFmtId="0" fontId="8" fillId="0" borderId="45" xfId="0" applyFont="1" applyBorder="1" applyAlignment="1">
      <alignment horizontal="center" vertical="top" wrapText="1"/>
    </xf>
    <xf numFmtId="0" fontId="8" fillId="0" borderId="16" xfId="0" applyFont="1" applyBorder="1" applyAlignment="1">
      <alignment horizontal="left" vertical="center"/>
    </xf>
    <xf numFmtId="0" fontId="8" fillId="0" borderId="55" xfId="0" applyFont="1" applyBorder="1" applyAlignment="1">
      <alignment horizontal="left" vertical="center"/>
    </xf>
    <xf numFmtId="0" fontId="8" fillId="0" borderId="56" xfId="0" applyFont="1" applyBorder="1" applyAlignment="1">
      <alignment horizontal="left" vertical="center"/>
    </xf>
    <xf numFmtId="0" fontId="12" fillId="0" borderId="0" xfId="0" applyFont="1" applyBorder="1" applyAlignment="1">
      <alignment horizontal="left" vertical="center"/>
    </xf>
    <xf numFmtId="0" fontId="10" fillId="0" borderId="54" xfId="0" applyFont="1" applyBorder="1" applyAlignment="1">
      <alignment horizontal="center" vertical="center" wrapText="1"/>
    </xf>
    <xf numFmtId="0" fontId="11" fillId="0" borderId="54" xfId="0" applyFont="1" applyBorder="1" applyAlignment="1">
      <alignment horizontal="center" vertical="center" wrapText="1"/>
    </xf>
    <xf numFmtId="0" fontId="8" fillId="0" borderId="9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 xfId="0" applyFont="1" applyBorder="1" applyAlignment="1">
      <alignment horizontal="center" vertical="center" wrapText="1"/>
    </xf>
    <xf numFmtId="0" fontId="8" fillId="3" borderId="73" xfId="0" applyFont="1" applyFill="1" applyBorder="1" applyAlignment="1">
      <alignment horizontal="center" vertical="center"/>
    </xf>
    <xf numFmtId="0" fontId="8" fillId="3" borderId="70" xfId="0" applyFont="1" applyFill="1" applyBorder="1" applyAlignment="1">
      <alignment horizontal="center" vertical="center"/>
    </xf>
    <xf numFmtId="0" fontId="8" fillId="3" borderId="71" xfId="0" applyFont="1" applyFill="1" applyBorder="1" applyAlignment="1">
      <alignment horizontal="center" vertical="center"/>
    </xf>
    <xf numFmtId="0" fontId="8" fillId="3" borderId="74" xfId="0" applyFont="1" applyFill="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50" xfId="0" applyFont="1" applyBorder="1" applyAlignment="1">
      <alignment horizontal="center" vertical="center"/>
    </xf>
    <xf numFmtId="0" fontId="8" fillId="0" borderId="79" xfId="0" applyFont="1" applyBorder="1" applyAlignment="1">
      <alignment horizontal="center" vertical="center"/>
    </xf>
    <xf numFmtId="0" fontId="8" fillId="0" borderId="89" xfId="0" applyFont="1" applyBorder="1" applyAlignment="1">
      <alignment horizontal="left" vertical="center"/>
    </xf>
    <xf numFmtId="0" fontId="8" fillId="0" borderId="90" xfId="0" applyFont="1" applyBorder="1" applyAlignment="1">
      <alignment horizontal="left" vertical="center"/>
    </xf>
    <xf numFmtId="0" fontId="8" fillId="0" borderId="99" xfId="0" applyFont="1" applyBorder="1" applyAlignment="1">
      <alignment horizontal="left" vertical="center"/>
    </xf>
    <xf numFmtId="0" fontId="8" fillId="0" borderId="92" xfId="0" applyFont="1" applyBorder="1" applyAlignment="1">
      <alignment horizontal="left" vertical="center"/>
    </xf>
    <xf numFmtId="0" fontId="8" fillId="0" borderId="38" xfId="0" applyFont="1" applyBorder="1" applyAlignment="1">
      <alignment horizontal="left" vertical="center"/>
    </xf>
    <xf numFmtId="0" fontId="8" fillId="3" borderId="69"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72" xfId="0" applyFont="1" applyFill="1" applyBorder="1" applyAlignment="1">
      <alignment horizontal="center" vertical="center"/>
    </xf>
    <xf numFmtId="0" fontId="8" fillId="3" borderId="98" xfId="0" applyFont="1" applyFill="1" applyBorder="1" applyAlignment="1">
      <alignment horizontal="center" vertical="center"/>
    </xf>
    <xf numFmtId="0" fontId="8" fillId="3" borderId="61" xfId="0" applyFont="1" applyFill="1" applyBorder="1" applyAlignment="1">
      <alignment horizontal="center" vertical="center"/>
    </xf>
    <xf numFmtId="0" fontId="8" fillId="3" borderId="100" xfId="0" applyFont="1" applyFill="1" applyBorder="1" applyAlignment="1">
      <alignment horizontal="center" vertical="center"/>
    </xf>
    <xf numFmtId="0" fontId="8" fillId="0" borderId="43" xfId="0" applyFont="1" applyBorder="1" applyAlignment="1">
      <alignment horizontal="center" vertical="center"/>
    </xf>
    <xf numFmtId="0" fontId="8" fillId="0" borderId="30" xfId="0" applyFont="1" applyBorder="1" applyAlignment="1">
      <alignment horizontal="center" vertical="center"/>
    </xf>
    <xf numFmtId="0" fontId="8" fillId="0" borderId="96" xfId="0" applyFont="1" applyBorder="1" applyAlignment="1">
      <alignment horizontal="center" vertical="center"/>
    </xf>
    <xf numFmtId="0" fontId="8" fillId="0" borderId="44" xfId="0" applyFont="1" applyBorder="1" applyAlignment="1">
      <alignment horizontal="center" vertical="center"/>
    </xf>
    <xf numFmtId="0" fontId="8" fillId="0" borderId="37" xfId="0" applyFont="1" applyBorder="1" applyAlignment="1">
      <alignment horizontal="center" vertical="center"/>
    </xf>
    <xf numFmtId="0" fontId="8" fillId="0" borderId="97" xfId="0" applyFont="1" applyBorder="1" applyAlignment="1">
      <alignment horizontal="center" vertical="center"/>
    </xf>
    <xf numFmtId="0" fontId="8" fillId="0" borderId="78" xfId="0" applyFont="1" applyBorder="1" applyAlignment="1">
      <alignment horizontal="center" vertical="center" wrapText="1"/>
    </xf>
    <xf numFmtId="0" fontId="8" fillId="0" borderId="80" xfId="0" applyFont="1" applyBorder="1" applyAlignment="1">
      <alignment horizontal="center" vertical="center"/>
    </xf>
    <xf numFmtId="0" fontId="8" fillId="0" borderId="59" xfId="0" applyFont="1" applyBorder="1" applyAlignment="1">
      <alignment horizontal="center" vertical="center"/>
    </xf>
    <xf numFmtId="0" fontId="8" fillId="0" borderId="81" xfId="0" applyFont="1" applyBorder="1" applyAlignment="1">
      <alignment horizontal="center" vertical="center"/>
    </xf>
    <xf numFmtId="0" fontId="8" fillId="0" borderId="93" xfId="0" applyFont="1" applyBorder="1" applyAlignment="1">
      <alignment horizontal="left" vertical="center" wrapText="1"/>
    </xf>
    <xf numFmtId="0" fontId="8" fillId="0" borderId="92" xfId="0" applyFont="1" applyBorder="1" applyAlignment="1">
      <alignment horizontal="left" vertical="center" wrapText="1"/>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0" fontId="8" fillId="0" borderId="93" xfId="0" applyFont="1" applyBorder="1" applyAlignment="1">
      <alignment horizontal="left" vertical="center"/>
    </xf>
    <xf numFmtId="0" fontId="8" fillId="0" borderId="94" xfId="0" applyFont="1" applyBorder="1" applyAlignment="1">
      <alignment horizontal="left" vertical="center"/>
    </xf>
    <xf numFmtId="0" fontId="8" fillId="0" borderId="14" xfId="0" applyFont="1" applyBorder="1" applyAlignment="1">
      <alignment horizontal="left" vertical="center"/>
    </xf>
    <xf numFmtId="0" fontId="8" fillId="0" borderId="16" xfId="0" applyFont="1" applyBorder="1" applyAlignment="1">
      <alignment horizontal="left" vertical="center" wrapText="1"/>
    </xf>
    <xf numFmtId="0" fontId="35" fillId="0" borderId="19" xfId="0" applyFont="1" applyBorder="1" applyAlignment="1">
      <alignment horizontal="center" vertical="top" wrapText="1"/>
    </xf>
    <xf numFmtId="0" fontId="35" fillId="0" borderId="20" xfId="0" applyFont="1" applyBorder="1" applyAlignment="1">
      <alignment horizontal="center" vertical="top" wrapText="1"/>
    </xf>
    <xf numFmtId="0" fontId="35" fillId="0" borderId="42" xfId="0" applyFont="1" applyBorder="1" applyAlignment="1">
      <alignment horizontal="center" vertical="top" wrapText="1"/>
    </xf>
    <xf numFmtId="0" fontId="12" fillId="0" borderId="8" xfId="0" applyFont="1" applyBorder="1" applyAlignment="1">
      <alignment horizontal="center" vertical="center"/>
    </xf>
    <xf numFmtId="0" fontId="12" fillId="0" borderId="2" xfId="0" applyFont="1" applyBorder="1" applyAlignment="1">
      <alignment horizontal="center" vertical="center"/>
    </xf>
    <xf numFmtId="0" fontId="8" fillId="0" borderId="34" xfId="0" applyFont="1" applyBorder="1" applyAlignment="1">
      <alignment horizontal="center" vertical="center"/>
    </xf>
    <xf numFmtId="0" fontId="8" fillId="0" borderId="29" xfId="0" applyFont="1" applyBorder="1" applyAlignment="1">
      <alignment horizontal="center" vertical="top"/>
    </xf>
    <xf numFmtId="0" fontId="8" fillId="0" borderId="30" xfId="0" applyFont="1" applyBorder="1" applyAlignment="1">
      <alignment horizontal="center" vertical="top"/>
    </xf>
    <xf numFmtId="0" fontId="8" fillId="0" borderId="34" xfId="0" applyFont="1" applyBorder="1" applyAlignment="1">
      <alignment horizontal="center" vertical="top"/>
    </xf>
    <xf numFmtId="0" fontId="8" fillId="3" borderId="88" xfId="0" applyFont="1" applyFill="1" applyBorder="1" applyAlignment="1">
      <alignment horizontal="center" vertical="center"/>
    </xf>
    <xf numFmtId="0" fontId="8" fillId="0" borderId="43" xfId="0" applyFont="1" applyBorder="1" applyAlignment="1">
      <alignment horizontal="center" vertical="center" wrapText="1"/>
    </xf>
    <xf numFmtId="0" fontId="8" fillId="0" borderId="103" xfId="0" applyFont="1" applyBorder="1" applyAlignment="1">
      <alignment horizontal="center" vertical="center"/>
    </xf>
    <xf numFmtId="0" fontId="8" fillId="0" borderId="101" xfId="0" applyFont="1" applyBorder="1" applyAlignment="1">
      <alignment horizontal="center" vertical="center"/>
    </xf>
    <xf numFmtId="0" fontId="8" fillId="0" borderId="90" xfId="0" applyFont="1" applyBorder="1" applyAlignment="1">
      <alignment horizontal="center" vertical="center"/>
    </xf>
    <xf numFmtId="0" fontId="8" fillId="0" borderId="102" xfId="0" applyFont="1" applyBorder="1" applyAlignment="1">
      <alignment horizontal="center" vertical="center"/>
    </xf>
    <xf numFmtId="0" fontId="12" fillId="0" borderId="16" xfId="0" applyFont="1" applyBorder="1" applyAlignment="1">
      <alignment horizontal="left" vertical="center" wrapText="1"/>
    </xf>
    <xf numFmtId="0" fontId="12" fillId="0" borderId="13" xfId="0" applyFont="1" applyBorder="1" applyAlignment="1">
      <alignment horizontal="left" vertical="center" wrapText="1"/>
    </xf>
    <xf numFmtId="0" fontId="8" fillId="0" borderId="11" xfId="0" applyFont="1" applyBorder="1" applyAlignment="1">
      <alignment horizontal="center"/>
    </xf>
    <xf numFmtId="0" fontId="8" fillId="0" borderId="2" xfId="0" applyFont="1" applyBorder="1" applyAlignment="1">
      <alignment horizontal="center"/>
    </xf>
    <xf numFmtId="0" fontId="8" fillId="0" borderId="14" xfId="0" applyFont="1" applyBorder="1" applyAlignment="1">
      <alignment horizontal="center"/>
    </xf>
    <xf numFmtId="0" fontId="8" fillId="0" borderId="0" xfId="0" applyFont="1" applyBorder="1" applyAlignment="1">
      <alignment horizontal="center" vertical="top" wrapText="1"/>
    </xf>
    <xf numFmtId="0" fontId="8" fillId="0" borderId="13" xfId="0" applyFont="1" applyBorder="1" applyAlignment="1">
      <alignment horizontal="center" vertical="top" wrapText="1"/>
    </xf>
    <xf numFmtId="0" fontId="8" fillId="0" borderId="37" xfId="0" applyFont="1" applyBorder="1" applyAlignment="1">
      <alignment horizontal="center" vertical="top" wrapText="1"/>
    </xf>
    <xf numFmtId="0" fontId="8" fillId="0" borderId="38" xfId="0" applyFont="1" applyBorder="1" applyAlignment="1">
      <alignment horizontal="center" vertical="top" wrapText="1"/>
    </xf>
    <xf numFmtId="0" fontId="8" fillId="0" borderId="30" xfId="0" applyFont="1" applyBorder="1" applyAlignment="1">
      <alignment horizontal="center" vertical="top" wrapText="1"/>
    </xf>
    <xf numFmtId="0" fontId="8" fillId="0" borderId="34" xfId="0" applyFont="1" applyBorder="1" applyAlignment="1">
      <alignment horizontal="center" vertical="top" wrapText="1"/>
    </xf>
    <xf numFmtId="0" fontId="8" fillId="0" borderId="2" xfId="0" applyFont="1" applyBorder="1" applyAlignment="1">
      <alignment horizontal="center" vertical="top" wrapText="1"/>
    </xf>
    <xf numFmtId="0" fontId="8" fillId="0" borderId="14" xfId="0" applyFont="1" applyBorder="1" applyAlignment="1">
      <alignment horizontal="center" vertical="top" wrapText="1"/>
    </xf>
    <xf numFmtId="0" fontId="6" fillId="3" borderId="1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45" xfId="0" applyFont="1" applyFill="1" applyBorder="1" applyAlignment="1">
      <alignment horizontal="center" vertical="center"/>
    </xf>
    <xf numFmtId="0" fontId="8" fillId="0" borderId="29" xfId="0" applyFont="1" applyBorder="1" applyAlignment="1">
      <alignment horizontal="left" vertical="top" wrapText="1"/>
    </xf>
    <xf numFmtId="0" fontId="8" fillId="0" borderId="16" xfId="0" applyFont="1" applyBorder="1" applyAlignment="1">
      <alignment horizontal="left" vertical="top" wrapText="1"/>
    </xf>
    <xf numFmtId="0" fontId="8" fillId="0" borderId="36" xfId="0" applyFont="1" applyBorder="1" applyAlignment="1">
      <alignment horizontal="left" vertical="top" wrapText="1"/>
    </xf>
    <xf numFmtId="0" fontId="8" fillId="0" borderId="30" xfId="0" applyFont="1" applyBorder="1" applyAlignment="1">
      <alignment horizontal="left" vertical="top" wrapText="1"/>
    </xf>
    <xf numFmtId="0" fontId="8" fillId="0" borderId="34" xfId="0" applyFont="1" applyBorder="1" applyAlignment="1">
      <alignment horizontal="left" vertical="top" wrapText="1"/>
    </xf>
    <xf numFmtId="0" fontId="8" fillId="0" borderId="37" xfId="0" applyFont="1" applyBorder="1" applyAlignment="1">
      <alignment horizontal="left" vertical="top" wrapText="1"/>
    </xf>
    <xf numFmtId="0" fontId="8" fillId="0" borderId="38" xfId="0" applyFont="1" applyBorder="1" applyAlignment="1">
      <alignment horizontal="left" vertical="top" wrapText="1"/>
    </xf>
    <xf numFmtId="0" fontId="8" fillId="0" borderId="17" xfId="0" applyFont="1" applyBorder="1" applyAlignment="1">
      <alignment horizontal="left" vertical="top" wrapText="1"/>
    </xf>
    <xf numFmtId="0" fontId="8" fillId="0" borderId="16" xfId="0" applyFont="1" applyBorder="1" applyAlignment="1">
      <alignment horizontal="left" vertical="top"/>
    </xf>
    <xf numFmtId="0" fontId="8" fillId="0" borderId="0" xfId="0" applyFont="1" applyBorder="1" applyAlignment="1">
      <alignment horizontal="left" vertical="top"/>
    </xf>
    <xf numFmtId="0" fontId="8" fillId="0" borderId="13" xfId="0" applyFont="1" applyBorder="1" applyAlignment="1">
      <alignment horizontal="left" vertical="top"/>
    </xf>
    <xf numFmtId="0" fontId="8" fillId="0" borderId="36" xfId="0" applyFont="1" applyBorder="1" applyAlignment="1">
      <alignment horizontal="left" vertical="top"/>
    </xf>
    <xf numFmtId="0" fontId="8" fillId="0" borderId="37" xfId="0" applyFont="1" applyBorder="1" applyAlignment="1">
      <alignment horizontal="left" vertical="top"/>
    </xf>
    <xf numFmtId="0" fontId="8" fillId="0" borderId="38" xfId="0" applyFont="1" applyBorder="1" applyAlignment="1">
      <alignment horizontal="left" vertical="top"/>
    </xf>
    <xf numFmtId="0" fontId="8" fillId="0" borderId="10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vertical="top" wrapText="1"/>
    </xf>
    <xf numFmtId="0" fontId="8" fillId="0" borderId="10"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8" xfId="0" applyFont="1" applyBorder="1" applyAlignment="1">
      <alignment horizontal="center" vertical="center"/>
    </xf>
    <xf numFmtId="0" fontId="8" fillId="0" borderId="11" xfId="0" applyFont="1" applyBorder="1" applyAlignment="1">
      <alignment horizontal="center" vertical="center" wrapText="1"/>
    </xf>
    <xf numFmtId="0" fontId="8" fillId="0" borderId="14" xfId="0" applyFont="1" applyBorder="1" applyAlignment="1">
      <alignment horizontal="center" vertical="center" wrapText="1"/>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0" xfId="0" applyFont="1" applyFill="1" applyBorder="1" applyAlignment="1">
      <alignment horizontal="center" vertical="center"/>
    </xf>
    <xf numFmtId="177" fontId="8" fillId="0" borderId="16" xfId="0" applyNumberFormat="1" applyFont="1" applyBorder="1" applyAlignment="1">
      <alignment horizontal="center" vertical="center"/>
    </xf>
    <xf numFmtId="177" fontId="12" fillId="0" borderId="13" xfId="0" applyNumberFormat="1" applyFont="1" applyBorder="1" applyAlignment="1">
      <alignment horizontal="left" vertical="center"/>
    </xf>
    <xf numFmtId="0" fontId="8" fillId="3" borderId="49" xfId="0" applyFont="1" applyFill="1" applyBorder="1" applyAlignment="1">
      <alignment horizontal="center" vertical="center"/>
    </xf>
    <xf numFmtId="176" fontId="8" fillId="0" borderId="30" xfId="0" applyNumberFormat="1" applyFont="1" applyBorder="1" applyAlignment="1">
      <alignment horizontal="center" vertical="center"/>
    </xf>
    <xf numFmtId="176" fontId="8" fillId="0" borderId="2" xfId="0" applyNumberFormat="1" applyFont="1" applyBorder="1" applyAlignment="1">
      <alignment horizontal="center" vertical="center"/>
    </xf>
    <xf numFmtId="0" fontId="8" fillId="3" borderId="38" xfId="0" applyFont="1" applyFill="1" applyBorder="1" applyAlignment="1">
      <alignment horizontal="center" vertical="center"/>
    </xf>
    <xf numFmtId="0" fontId="8" fillId="3" borderId="10" xfId="0" applyFont="1" applyFill="1" applyBorder="1" applyAlignment="1">
      <alignment horizontal="center" vertical="center" wrapText="1"/>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2" xfId="0" applyFont="1" applyFill="1" applyBorder="1" applyAlignment="1">
      <alignment horizontal="center" vertical="center"/>
    </xf>
    <xf numFmtId="0" fontId="6" fillId="3" borderId="105" xfId="0" applyFont="1" applyFill="1" applyBorder="1" applyAlignment="1">
      <alignment horizontal="center" vertical="center" wrapText="1"/>
    </xf>
    <xf numFmtId="0" fontId="6" fillId="3" borderId="106" xfId="0" applyFont="1" applyFill="1" applyBorder="1" applyAlignment="1">
      <alignment horizontal="center" vertical="center" wrapText="1"/>
    </xf>
    <xf numFmtId="177" fontId="8" fillId="0" borderId="17" xfId="0" applyNumberFormat="1" applyFont="1" applyBorder="1" applyAlignment="1">
      <alignment horizontal="center" vertical="center"/>
    </xf>
    <xf numFmtId="177" fontId="8" fillId="0" borderId="0" xfId="0" applyNumberFormat="1" applyFont="1" applyBorder="1" applyAlignment="1">
      <alignment horizontal="center" vertical="center"/>
    </xf>
    <xf numFmtId="177" fontId="8" fillId="0" borderId="13" xfId="0" applyNumberFormat="1" applyFont="1" applyBorder="1" applyAlignment="1">
      <alignment horizontal="center" vertical="center"/>
    </xf>
    <xf numFmtId="177" fontId="8" fillId="0" borderId="2" xfId="0" applyNumberFormat="1" applyFont="1" applyBorder="1" applyAlignment="1">
      <alignment horizontal="center" vertical="center"/>
    </xf>
    <xf numFmtId="177" fontId="8" fillId="0" borderId="14" xfId="0" applyNumberFormat="1" applyFont="1" applyBorder="1" applyAlignment="1">
      <alignment horizontal="center" vertical="center"/>
    </xf>
    <xf numFmtId="177" fontId="8" fillId="0" borderId="106" xfId="0" applyNumberFormat="1" applyFont="1" applyBorder="1" applyAlignment="1">
      <alignment horizontal="center" vertical="center"/>
    </xf>
    <xf numFmtId="177" fontId="8" fillId="0" borderId="108" xfId="0" applyNumberFormat="1" applyFont="1" applyBorder="1" applyAlignment="1">
      <alignment horizontal="center" vertical="center"/>
    </xf>
    <xf numFmtId="177" fontId="12" fillId="0" borderId="0" xfId="0" applyNumberFormat="1" applyFont="1" applyBorder="1" applyAlignment="1">
      <alignment horizontal="center" vertical="center"/>
    </xf>
    <xf numFmtId="177" fontId="12" fillId="0" borderId="2" xfId="0" applyNumberFormat="1" applyFont="1" applyBorder="1" applyAlignment="1">
      <alignment horizontal="center" vertical="center"/>
    </xf>
    <xf numFmtId="177" fontId="12" fillId="0" borderId="0" xfId="0" applyNumberFormat="1" applyFont="1" applyBorder="1" applyAlignment="1">
      <alignment horizontal="center" vertical="center" wrapText="1"/>
    </xf>
    <xf numFmtId="177" fontId="12" fillId="0" borderId="2" xfId="2" applyNumberFormat="1" applyFont="1" applyBorder="1" applyAlignment="1">
      <alignment horizontal="center" vertical="center"/>
    </xf>
    <xf numFmtId="0" fontId="6" fillId="3" borderId="1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4" xfId="0" applyFont="1" applyFill="1" applyBorder="1" applyAlignment="1">
      <alignment horizontal="center" vertical="center" wrapText="1"/>
    </xf>
    <xf numFmtId="177" fontId="8" fillId="0" borderId="109" xfId="0" applyNumberFormat="1" applyFont="1" applyBorder="1" applyAlignment="1">
      <alignment horizontal="center" vertical="center"/>
    </xf>
    <xf numFmtId="177" fontId="8" fillId="0" borderId="110" xfId="0" applyNumberFormat="1" applyFont="1" applyBorder="1" applyAlignment="1">
      <alignment horizontal="center" vertical="center"/>
    </xf>
    <xf numFmtId="177" fontId="8" fillId="0" borderId="111" xfId="0" applyNumberFormat="1" applyFont="1" applyBorder="1" applyAlignment="1">
      <alignment horizontal="center" vertical="center"/>
    </xf>
    <xf numFmtId="0" fontId="12" fillId="0" borderId="9" xfId="0" applyFont="1" applyBorder="1" applyAlignment="1">
      <alignment horizontal="left" vertical="center"/>
    </xf>
    <xf numFmtId="0" fontId="12" fillId="0" borderId="45" xfId="0" applyFont="1" applyBorder="1" applyAlignment="1">
      <alignment horizontal="left" vertical="center"/>
    </xf>
    <xf numFmtId="0" fontId="12" fillId="0" borderId="3" xfId="0" applyFont="1" applyBorder="1" applyAlignment="1">
      <alignment horizontal="left" vertical="center"/>
    </xf>
    <xf numFmtId="0" fontId="12" fillId="0" borderId="1" xfId="0" applyFont="1" applyBorder="1" applyAlignment="1">
      <alignment horizontal="left" vertical="center"/>
    </xf>
    <xf numFmtId="177" fontId="8" fillId="0" borderId="3" xfId="0" applyNumberFormat="1" applyFont="1" applyBorder="1" applyAlignment="1">
      <alignment horizontal="center" vertical="center"/>
    </xf>
    <xf numFmtId="177" fontId="8" fillId="0" borderId="1" xfId="0" applyNumberFormat="1" applyFont="1" applyBorder="1" applyAlignment="1">
      <alignment horizontal="center" vertical="center"/>
    </xf>
    <xf numFmtId="0" fontId="8" fillId="8" borderId="0" xfId="0" applyFont="1" applyFill="1" applyBorder="1" applyAlignment="1">
      <alignment horizontal="center" vertical="center" wrapText="1"/>
    </xf>
    <xf numFmtId="0" fontId="6" fillId="3" borderId="78"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13" xfId="0" applyFont="1" applyBorder="1" applyAlignment="1">
      <alignment horizontal="left" vertical="center"/>
    </xf>
    <xf numFmtId="0" fontId="8" fillId="0" borderId="113" xfId="0" applyFont="1" applyBorder="1" applyAlignment="1">
      <alignment horizontal="center" vertical="center"/>
    </xf>
    <xf numFmtId="0" fontId="8" fillId="0" borderId="114" xfId="0" applyFont="1" applyBorder="1" applyAlignment="1">
      <alignment horizontal="center" vertical="center"/>
    </xf>
    <xf numFmtId="0" fontId="8" fillId="0" borderId="115" xfId="0" applyFont="1" applyBorder="1" applyAlignment="1">
      <alignment horizontal="center" vertical="center"/>
    </xf>
    <xf numFmtId="0" fontId="8" fillId="0" borderId="88" xfId="0" applyFont="1" applyBorder="1" applyAlignment="1">
      <alignment horizontal="center" vertical="center"/>
    </xf>
    <xf numFmtId="38" fontId="12" fillId="0" borderId="2" xfId="2" applyFont="1" applyBorder="1" applyAlignment="1">
      <alignment horizontal="center" vertical="center"/>
    </xf>
    <xf numFmtId="0" fontId="7" fillId="0" borderId="0" xfId="0" applyFont="1" applyAlignment="1">
      <alignment horizontal="left" vertical="center" wrapText="1"/>
    </xf>
    <xf numFmtId="0" fontId="8" fillId="0" borderId="49"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3" borderId="47"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66" xfId="0" applyFont="1" applyFill="1" applyBorder="1" applyAlignment="1">
      <alignment horizontal="center" vertical="center"/>
    </xf>
    <xf numFmtId="0" fontId="8" fillId="3" borderId="42" xfId="0" applyFont="1" applyFill="1" applyBorder="1" applyAlignment="1">
      <alignment horizontal="center" vertical="center"/>
    </xf>
    <xf numFmtId="0" fontId="8" fillId="3" borderId="60" xfId="0" applyFont="1" applyFill="1" applyBorder="1" applyAlignment="1">
      <alignment horizontal="center" vertical="center"/>
    </xf>
    <xf numFmtId="0" fontId="8" fillId="3" borderId="41" xfId="0" applyFont="1" applyFill="1" applyBorder="1" applyAlignment="1">
      <alignment horizontal="center" vertical="center"/>
    </xf>
    <xf numFmtId="0" fontId="8" fillId="3" borderId="47"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0" borderId="50" xfId="0" applyFont="1" applyBorder="1" applyAlignment="1">
      <alignment horizontal="left" vertical="center"/>
    </xf>
    <xf numFmtId="0" fontId="8" fillId="0" borderId="0" xfId="0" applyFont="1" applyAlignment="1">
      <alignment horizontal="left" vertical="center" wrapText="1"/>
    </xf>
    <xf numFmtId="0" fontId="9" fillId="0" borderId="2" xfId="0" applyFont="1" applyBorder="1" applyAlignment="1">
      <alignment horizontal="center" vertical="center"/>
    </xf>
    <xf numFmtId="0" fontId="7" fillId="0" borderId="0" xfId="0" applyFont="1" applyAlignment="1">
      <alignment horizontal="left" vertical="center"/>
    </xf>
    <xf numFmtId="0" fontId="3" fillId="0" borderId="30" xfId="0" applyFont="1" applyBorder="1" applyAlignment="1">
      <alignment horizontal="center" vertical="center"/>
    </xf>
    <xf numFmtId="0" fontId="3" fillId="0" borderId="37" xfId="0" applyFont="1" applyBorder="1" applyAlignment="1">
      <alignment horizontal="center" vertical="center"/>
    </xf>
    <xf numFmtId="0" fontId="23" fillId="0" borderId="30" xfId="0" applyFont="1" applyBorder="1" applyAlignment="1">
      <alignment horizontal="center" vertical="center"/>
    </xf>
    <xf numFmtId="0" fontId="23" fillId="0" borderId="37" xfId="0" applyFont="1" applyBorder="1" applyAlignment="1">
      <alignment horizontal="center" vertical="center"/>
    </xf>
    <xf numFmtId="0" fontId="22" fillId="0" borderId="30" xfId="0" applyFont="1" applyBorder="1" applyAlignment="1">
      <alignment horizontal="center" vertical="center"/>
    </xf>
    <xf numFmtId="0" fontId="22" fillId="0" borderId="37" xfId="0" applyFont="1" applyBorder="1" applyAlignment="1">
      <alignment horizontal="center" vertical="center"/>
    </xf>
    <xf numFmtId="0" fontId="3" fillId="0" borderId="0" xfId="0" applyFont="1" applyBorder="1" applyAlignment="1">
      <alignment horizontal="center" vertical="center"/>
    </xf>
    <xf numFmtId="0" fontId="22" fillId="0" borderId="0" xfId="0" applyFont="1" applyBorder="1" applyAlignment="1">
      <alignment horizontal="center" vertical="center"/>
    </xf>
    <xf numFmtId="0" fontId="26" fillId="0" borderId="30" xfId="0" applyFont="1" applyBorder="1" applyAlignment="1">
      <alignment horizontal="center"/>
    </xf>
    <xf numFmtId="0" fontId="26" fillId="0" borderId="0" xfId="0" applyFont="1" applyBorder="1" applyAlignment="1">
      <alignment horizontal="center"/>
    </xf>
  </cellXfs>
  <cellStyles count="3">
    <cellStyle name="桁区切り" xfId="2" builtinId="6"/>
    <cellStyle name="標準" xfId="0" builtinId="0"/>
    <cellStyle name="標準 2" xfId="1"/>
  </cellStyles>
  <dxfs count="94">
    <dxf>
      <fill>
        <patternFill>
          <bgColor rgb="FFCC66FF"/>
        </patternFill>
      </fill>
    </dxf>
    <dxf>
      <fill>
        <patternFill>
          <bgColor rgb="FFFC92DE"/>
        </patternFill>
      </fill>
    </dxf>
    <dxf>
      <fill>
        <patternFill>
          <bgColor rgb="FFFF9999"/>
        </patternFill>
      </fill>
    </dxf>
    <dxf>
      <fill>
        <patternFill>
          <bgColor rgb="FFFFB9B9"/>
        </patternFill>
      </fill>
    </dxf>
    <dxf>
      <fill>
        <patternFill>
          <bgColor rgb="FFFFCC99"/>
        </patternFill>
      </fill>
    </dxf>
    <dxf>
      <fill>
        <patternFill>
          <bgColor rgb="FFFFFF99"/>
        </patternFill>
      </fill>
    </dxf>
    <dxf>
      <fill>
        <patternFill>
          <bgColor rgb="FFFF9999"/>
        </patternFill>
      </fill>
    </dxf>
    <dxf>
      <fill>
        <patternFill>
          <bgColor rgb="FFFFB9B9"/>
        </patternFill>
      </fill>
    </dxf>
    <dxf>
      <fill>
        <patternFill>
          <bgColor rgb="FFFC9999"/>
        </patternFill>
      </fill>
    </dxf>
    <dxf>
      <fill>
        <patternFill>
          <bgColor rgb="FFFFB9B9"/>
        </patternFill>
      </fill>
    </dxf>
    <dxf>
      <fill>
        <patternFill>
          <bgColor rgb="FFFFCC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34998626667073579"/>
        </patternFill>
      </fill>
    </dxf>
    <dxf>
      <fill>
        <patternFill>
          <bgColor theme="0" tint="-0.34998626667073579"/>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B9B9"/>
        </patternFill>
      </fill>
    </dxf>
    <dxf>
      <fill>
        <patternFill>
          <bgColor theme="0" tint="-0.34998626667073579"/>
        </patternFill>
      </fill>
    </dxf>
    <dxf>
      <fill>
        <patternFill>
          <bgColor rgb="FFFFB9B9"/>
        </patternFill>
      </fill>
    </dxf>
    <dxf>
      <fill>
        <patternFill>
          <bgColor theme="0" tint="-0.34998626667073579"/>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0" tint="-0.34998626667073579"/>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B9B9"/>
        </patternFill>
      </fill>
    </dxf>
    <dxf>
      <fill>
        <patternFill>
          <bgColor rgb="FFFFB9B9"/>
        </patternFill>
      </fill>
    </dxf>
    <dxf>
      <fill>
        <patternFill>
          <bgColor rgb="FFFFB9B9"/>
        </patternFill>
      </fill>
    </dxf>
    <dxf>
      <fill>
        <patternFill>
          <bgColor theme="0"/>
        </patternFill>
      </fill>
    </dxf>
    <dxf>
      <fill>
        <patternFill>
          <bgColor rgb="FFFF9999"/>
        </patternFill>
      </fill>
    </dxf>
    <dxf>
      <fill>
        <patternFill>
          <bgColor rgb="FFFFB9B9"/>
        </patternFill>
      </fill>
    </dxf>
    <dxf>
      <fill>
        <patternFill>
          <bgColor rgb="FFFFCC99"/>
        </patternFill>
      </fill>
    </dxf>
    <dxf>
      <fill>
        <patternFill>
          <bgColor rgb="FFFFFF99"/>
        </patternFill>
      </fill>
    </dxf>
    <dxf>
      <font>
        <b/>
        <i val="0"/>
        <color rgb="FFFF0000"/>
      </font>
    </dxf>
    <dxf>
      <font>
        <b/>
        <i val="0"/>
        <color rgb="FF00B050"/>
      </font>
    </dxf>
    <dxf>
      <font>
        <b/>
        <i val="0"/>
        <color rgb="FFFF0000"/>
      </font>
    </dxf>
    <dxf>
      <font>
        <b/>
        <i val="0"/>
        <color rgb="FF00B05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B9B9"/>
        </patternFill>
      </fill>
    </dxf>
    <dxf>
      <fill>
        <patternFill>
          <fgColor rgb="FFFFCCCC"/>
          <bgColor rgb="FFFFB9B9"/>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B9B9"/>
        </patternFill>
      </fill>
    </dxf>
    <dxf>
      <fill>
        <patternFill>
          <bgColor rgb="FFFFB9B9"/>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B9B9"/>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rgb="FFFFB9B9"/>
        </patternFill>
      </fill>
    </dxf>
    <dxf>
      <fill>
        <patternFill>
          <bgColor theme="9" tint="0.79998168889431442"/>
        </patternFill>
      </fill>
    </dxf>
    <dxf>
      <fill>
        <patternFill>
          <bgColor theme="0"/>
        </patternFill>
      </fill>
    </dxf>
    <dxf>
      <font>
        <b/>
        <i val="0"/>
        <color rgb="FFFF0000"/>
      </font>
    </dxf>
    <dxf>
      <font>
        <b/>
        <i val="0"/>
        <color rgb="FF00B050"/>
      </font>
    </dxf>
    <dxf>
      <font>
        <b/>
        <i val="0"/>
        <color rgb="FFFF0000"/>
      </font>
    </dxf>
    <dxf>
      <font>
        <b/>
        <i val="0"/>
        <color rgb="FF00B050"/>
      </font>
    </dxf>
    <dxf>
      <fill>
        <patternFill>
          <bgColor rgb="FFFF9999"/>
        </patternFill>
      </fill>
    </dxf>
    <dxf>
      <fill>
        <patternFill>
          <bgColor rgb="FFFFB9B9"/>
        </patternFill>
      </fill>
    </dxf>
    <dxf>
      <fill>
        <patternFill>
          <bgColor rgb="FFFFCC99"/>
        </patternFill>
      </fill>
    </dxf>
    <dxf>
      <fill>
        <patternFill>
          <bgColor rgb="FFFFFF99"/>
        </patternFill>
      </fill>
    </dxf>
  </dxfs>
  <tableStyles count="0" defaultTableStyle="TableStyleMedium2" defaultPivotStyle="PivotStyleLight16"/>
  <colors>
    <mruColors>
      <color rgb="FFFFCCCC"/>
      <color rgb="FFFFB9B9"/>
      <color rgb="FFE2A896"/>
      <color rgb="FF0000FF"/>
      <color rgb="FFFC9999"/>
      <color rgb="FFFF9999"/>
      <color rgb="FFD9B19F"/>
      <color rgb="FFA1A1A1"/>
      <color rgb="FF9D9D9D"/>
      <color rgb="FFC2DB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fmlaLink="$AT$57" noThreeD="1"/>
</file>

<file path=xl/ctrlProps/ctrlProp10.xml><?xml version="1.0" encoding="utf-8"?>
<formControlPr xmlns="http://schemas.microsoft.com/office/spreadsheetml/2009/9/main" objectType="CheckBox" fmlaLink="$AT$211" lockText="1" noThreeD="1"/>
</file>

<file path=xl/ctrlProps/ctrlProp100.xml><?xml version="1.0" encoding="utf-8"?>
<formControlPr xmlns="http://schemas.microsoft.com/office/spreadsheetml/2009/9/main" objectType="CheckBox" fmlaLink="$AW$262" lockText="1" noThreeD="1"/>
</file>

<file path=xl/ctrlProps/ctrlProp101.xml><?xml version="1.0" encoding="utf-8"?>
<formControlPr xmlns="http://schemas.microsoft.com/office/spreadsheetml/2009/9/main" objectType="CheckBox" fmlaLink="$AX$262" lockText="1" noThreeD="1"/>
</file>

<file path=xl/ctrlProps/ctrlProp102.xml><?xml version="1.0" encoding="utf-8"?>
<formControlPr xmlns="http://schemas.microsoft.com/office/spreadsheetml/2009/9/main" objectType="CheckBox" fmlaLink="$AY$262" lockText="1" noThreeD="1"/>
</file>

<file path=xl/ctrlProps/ctrlProp103.xml><?xml version="1.0" encoding="utf-8"?>
<formControlPr xmlns="http://schemas.microsoft.com/office/spreadsheetml/2009/9/main" objectType="CheckBox" fmlaLink="$AU$265" lockText="1" noThreeD="1"/>
</file>

<file path=xl/ctrlProps/ctrlProp104.xml><?xml version="1.0" encoding="utf-8"?>
<formControlPr xmlns="http://schemas.microsoft.com/office/spreadsheetml/2009/9/main" objectType="CheckBox" fmlaLink="$AV$265" lockText="1" noThreeD="1"/>
</file>

<file path=xl/ctrlProps/ctrlProp105.xml><?xml version="1.0" encoding="utf-8"?>
<formControlPr xmlns="http://schemas.microsoft.com/office/spreadsheetml/2009/9/main" objectType="CheckBox" fmlaLink="$AW$265" lockText="1" noThreeD="1"/>
</file>

<file path=xl/ctrlProps/ctrlProp106.xml><?xml version="1.0" encoding="utf-8"?>
<formControlPr xmlns="http://schemas.microsoft.com/office/spreadsheetml/2009/9/main" objectType="CheckBox" fmlaLink="$AX$265" lockText="1" noThreeD="1"/>
</file>

<file path=xl/ctrlProps/ctrlProp107.xml><?xml version="1.0" encoding="utf-8"?>
<formControlPr xmlns="http://schemas.microsoft.com/office/spreadsheetml/2009/9/main" objectType="CheckBox" fmlaLink="$AV$266" lockText="1" noThreeD="1"/>
</file>

<file path=xl/ctrlProps/ctrlProp108.xml><?xml version="1.0" encoding="utf-8"?>
<formControlPr xmlns="http://schemas.microsoft.com/office/spreadsheetml/2009/9/main" objectType="CheckBox" fmlaLink="$AU$266" lockText="1" noThreeD="1"/>
</file>

<file path=xl/ctrlProps/ctrlProp109.xml><?xml version="1.0" encoding="utf-8"?>
<formControlPr xmlns="http://schemas.microsoft.com/office/spreadsheetml/2009/9/main" objectType="CheckBox" fmlaLink="$AU$267" lockText="1" noThreeD="1"/>
</file>

<file path=xl/ctrlProps/ctrlProp11.xml><?xml version="1.0" encoding="utf-8"?>
<formControlPr xmlns="http://schemas.microsoft.com/office/spreadsheetml/2009/9/main" objectType="CheckBox" fmlaLink="$AT$58" noThreeD="1"/>
</file>

<file path=xl/ctrlProps/ctrlProp110.xml><?xml version="1.0" encoding="utf-8"?>
<formControlPr xmlns="http://schemas.microsoft.com/office/spreadsheetml/2009/9/main" objectType="CheckBox" fmlaLink="$AU$269" lockText="1" noThreeD="1"/>
</file>

<file path=xl/ctrlProps/ctrlProp111.xml><?xml version="1.0" encoding="utf-8"?>
<formControlPr xmlns="http://schemas.microsoft.com/office/spreadsheetml/2009/9/main" objectType="CheckBox" fmlaLink="$AU$270" lockText="1" noThreeD="1"/>
</file>

<file path=xl/ctrlProps/ctrlProp112.xml><?xml version="1.0" encoding="utf-8"?>
<formControlPr xmlns="http://schemas.microsoft.com/office/spreadsheetml/2009/9/main" objectType="CheckBox" fmlaLink="$AU$276" lockText="1" noThreeD="1"/>
</file>

<file path=xl/ctrlProps/ctrlProp113.xml><?xml version="1.0" encoding="utf-8"?>
<formControlPr xmlns="http://schemas.microsoft.com/office/spreadsheetml/2009/9/main" objectType="CheckBox" fmlaLink="$AV$276" lockText="1" noThreeD="1"/>
</file>

<file path=xl/ctrlProps/ctrlProp114.xml><?xml version="1.0" encoding="utf-8"?>
<formControlPr xmlns="http://schemas.microsoft.com/office/spreadsheetml/2009/9/main" objectType="CheckBox" fmlaLink="$AV$278" lockText="1" noThreeD="1"/>
</file>

<file path=xl/ctrlProps/ctrlProp115.xml><?xml version="1.0" encoding="utf-8"?>
<formControlPr xmlns="http://schemas.microsoft.com/office/spreadsheetml/2009/9/main" objectType="CheckBox" fmlaLink="$AU$278" lockText="1" noThreeD="1"/>
</file>

<file path=xl/ctrlProps/ctrlProp116.xml><?xml version="1.0" encoding="utf-8"?>
<formControlPr xmlns="http://schemas.microsoft.com/office/spreadsheetml/2009/9/main" objectType="CheckBox" fmlaLink="$AT$282" lockText="1" noThreeD="1"/>
</file>

<file path=xl/ctrlProps/ctrlProp117.xml><?xml version="1.0" encoding="utf-8"?>
<formControlPr xmlns="http://schemas.microsoft.com/office/spreadsheetml/2009/9/main" objectType="CheckBox" fmlaLink="$AU$282" lockText="1" noThreeD="1"/>
</file>

<file path=xl/ctrlProps/ctrlProp118.xml><?xml version="1.0" encoding="utf-8"?>
<formControlPr xmlns="http://schemas.microsoft.com/office/spreadsheetml/2009/9/main" objectType="CheckBox" fmlaLink="$AT$283" lockText="1" noThreeD="1"/>
</file>

<file path=xl/ctrlProps/ctrlProp119.xml><?xml version="1.0" encoding="utf-8"?>
<formControlPr xmlns="http://schemas.microsoft.com/office/spreadsheetml/2009/9/main" objectType="CheckBox" fmlaLink="$AT$279" lockText="1" noThreeD="1"/>
</file>

<file path=xl/ctrlProps/ctrlProp12.xml><?xml version="1.0" encoding="utf-8"?>
<formControlPr xmlns="http://schemas.microsoft.com/office/spreadsheetml/2009/9/main" objectType="CheckBox" fmlaLink="$AT$69" lockText="1" noThreeD="1"/>
</file>

<file path=xl/ctrlProps/ctrlProp120.xml><?xml version="1.0" encoding="utf-8"?>
<formControlPr xmlns="http://schemas.microsoft.com/office/spreadsheetml/2009/9/main" objectType="CheckBox" fmlaLink="コントロールシート!$AV$263" lockText="1" noThreeD="1"/>
</file>

<file path=xl/ctrlProps/ctrlProp121.xml><?xml version="1.0" encoding="utf-8"?>
<formControlPr xmlns="http://schemas.microsoft.com/office/spreadsheetml/2009/9/main" objectType="CheckBox" checked="Checked" fmlaLink="$AT$91" lockText="1" noThreeD="1"/>
</file>

<file path=xl/ctrlProps/ctrlProp122.xml><?xml version="1.0" encoding="utf-8"?>
<formControlPr xmlns="http://schemas.microsoft.com/office/spreadsheetml/2009/9/main" objectType="CheckBox" checked="Checked" fmlaLink="$AT$197"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fmlaLink="$AT$102"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fmlaLink="コントロールシート!$AT$57" lockText="1" noThreeD="1"/>
</file>

<file path=xl/ctrlProps/ctrlProp128.xml><?xml version="1.0" encoding="utf-8"?>
<formControlPr xmlns="http://schemas.microsoft.com/office/spreadsheetml/2009/9/main" objectType="CheckBox" checked="Checked" fmlaLink="コントロールシート!$AT$65" lockText="1" noThreeD="1"/>
</file>

<file path=xl/ctrlProps/ctrlProp129.xml><?xml version="1.0" encoding="utf-8"?>
<formControlPr xmlns="http://schemas.microsoft.com/office/spreadsheetml/2009/9/main" objectType="CheckBox" checked="Checked" fmlaLink="コントロールシート!$AT$67" lockText="1" noThreeD="1"/>
</file>

<file path=xl/ctrlProps/ctrlProp13.xml><?xml version="1.0" encoding="utf-8"?>
<formControlPr xmlns="http://schemas.microsoft.com/office/spreadsheetml/2009/9/main" objectType="CheckBox" fmlaLink="$AT$92" lockText="1" noThreeD="1"/>
</file>

<file path=xl/ctrlProps/ctrlProp130.xml><?xml version="1.0" encoding="utf-8"?>
<formControlPr xmlns="http://schemas.microsoft.com/office/spreadsheetml/2009/9/main" objectType="CheckBox" checked="Checked" fmlaLink="コントロールシート!$AT$68" lockText="1" noThreeD="1"/>
</file>

<file path=xl/ctrlProps/ctrlProp131.xml><?xml version="1.0" encoding="utf-8"?>
<formControlPr xmlns="http://schemas.microsoft.com/office/spreadsheetml/2009/9/main" objectType="CheckBox" checked="Checked" fmlaLink="コントロールシート!$AT$99" lockText="1" noThreeD="1"/>
</file>

<file path=xl/ctrlProps/ctrlProp132.xml><?xml version="1.0" encoding="utf-8"?>
<formControlPr xmlns="http://schemas.microsoft.com/office/spreadsheetml/2009/9/main" objectType="CheckBox" checked="Checked" fmlaLink="コントロールシート!$AT$100" lockText="1" noThreeD="1"/>
</file>

<file path=xl/ctrlProps/ctrlProp133.xml><?xml version="1.0" encoding="utf-8"?>
<formControlPr xmlns="http://schemas.microsoft.com/office/spreadsheetml/2009/9/main" objectType="CheckBox" checked="Checked" fmlaLink="コントロールシート!$AT$90" lockText="1" noThreeD="1"/>
</file>

<file path=xl/ctrlProps/ctrlProp134.xml><?xml version="1.0" encoding="utf-8"?>
<formControlPr xmlns="http://schemas.microsoft.com/office/spreadsheetml/2009/9/main" objectType="CheckBox" fmlaLink="コントロールシート!$AT$69" lockText="1" noThreeD="1"/>
</file>

<file path=xl/ctrlProps/ctrlProp135.xml><?xml version="1.0" encoding="utf-8"?>
<formControlPr xmlns="http://schemas.microsoft.com/office/spreadsheetml/2009/9/main" objectType="CheckBox" fmlaLink="コントロールシート!$AT$66" lockText="1" noThreeD="1"/>
</file>

<file path=xl/ctrlProps/ctrlProp136.xml><?xml version="1.0" encoding="utf-8"?>
<formControlPr xmlns="http://schemas.microsoft.com/office/spreadsheetml/2009/9/main" objectType="CheckBox" fmlaLink="コントロールシート!$AT$58" lockText="1" noThreeD="1"/>
</file>

<file path=xl/ctrlProps/ctrlProp137.xml><?xml version="1.0" encoding="utf-8"?>
<formControlPr xmlns="http://schemas.microsoft.com/office/spreadsheetml/2009/9/main" objectType="CheckBox" checked="Checked" fmlaLink="コントロールシート!$AT$91" lockText="1" noThreeD="1"/>
</file>

<file path=xl/ctrlProps/ctrlProp138.xml><?xml version="1.0" encoding="utf-8"?>
<formControlPr xmlns="http://schemas.microsoft.com/office/spreadsheetml/2009/9/main" objectType="CheckBox" fmlaLink="コントロールシート!$AT$103" lockText="1" noThreeD="1"/>
</file>

<file path=xl/ctrlProps/ctrlProp139.xml><?xml version="1.0" encoding="utf-8"?>
<formControlPr xmlns="http://schemas.microsoft.com/office/spreadsheetml/2009/9/main" objectType="CheckBox" fmlaLink="コントロールシート!$AT$92" lockText="1" noThreeD="1"/>
</file>

<file path=xl/ctrlProps/ctrlProp14.xml><?xml version="1.0" encoding="utf-8"?>
<formControlPr xmlns="http://schemas.microsoft.com/office/spreadsheetml/2009/9/main" objectType="CheckBox" fmlaLink="$AT$103" lockText="1" noThreeD="1"/>
</file>

<file path=xl/ctrlProps/ctrlProp140.xml><?xml version="1.0" encoding="utf-8"?>
<formControlPr xmlns="http://schemas.microsoft.com/office/spreadsheetml/2009/9/main" objectType="CheckBox" checked="Checked" fmlaLink="コントロールシート!$AT$197" lockText="1" noThreeD="1"/>
</file>

<file path=xl/ctrlProps/ctrlProp141.xml><?xml version="1.0" encoding="utf-8"?>
<formControlPr xmlns="http://schemas.microsoft.com/office/spreadsheetml/2009/9/main" objectType="CheckBox" checked="Checked" fmlaLink="コントロールシート!$AT$102" lockText="1" noThreeD="1"/>
</file>

<file path=xl/ctrlProps/ctrlProp142.xml><?xml version="1.0" encoding="utf-8"?>
<formControlPr xmlns="http://schemas.microsoft.com/office/spreadsheetml/2009/9/main" objectType="CheckBox" fmlaLink="コントロールシート!$AT$210" lockText="1" noThreeD="1"/>
</file>

<file path=xl/ctrlProps/ctrlProp143.xml><?xml version="1.0" encoding="utf-8"?>
<formControlPr xmlns="http://schemas.microsoft.com/office/spreadsheetml/2009/9/main" objectType="CheckBox" fmlaLink="コントロールシート!$AT$211" lockText="1" noThreeD="1"/>
</file>

<file path=xl/ctrlProps/ctrlProp144.xml><?xml version="1.0" encoding="utf-8"?>
<formControlPr xmlns="http://schemas.microsoft.com/office/spreadsheetml/2009/9/main" objectType="CheckBox" fmlaLink="コントロールシート!$AT$221" lockText="1" noThreeD="1"/>
</file>

<file path=xl/ctrlProps/ctrlProp145.xml><?xml version="1.0" encoding="utf-8"?>
<formControlPr xmlns="http://schemas.microsoft.com/office/spreadsheetml/2009/9/main" objectType="CheckBox" fmlaLink="コントロールシート!$AT$222" lockText="1" noThreeD="1"/>
</file>

<file path=xl/ctrlProps/ctrlProp146.xml><?xml version="1.0" encoding="utf-8"?>
<formControlPr xmlns="http://schemas.microsoft.com/office/spreadsheetml/2009/9/main" objectType="CheckBox" fmlaLink="コントロールシート!$AT$262" lockText="1" noThreeD="1"/>
</file>

<file path=xl/ctrlProps/ctrlProp147.xml><?xml version="1.0" encoding="utf-8"?>
<formControlPr xmlns="http://schemas.microsoft.com/office/spreadsheetml/2009/9/main" objectType="CheckBox" fmlaLink="コントロールシート!$AT$263" lockText="1" noThreeD="1"/>
</file>

<file path=xl/ctrlProps/ctrlProp148.xml><?xml version="1.0" encoding="utf-8"?>
<formControlPr xmlns="http://schemas.microsoft.com/office/spreadsheetml/2009/9/main" objectType="CheckBox" fmlaLink="コントロールシート!$AT$265" lockText="1" noThreeD="1"/>
</file>

<file path=xl/ctrlProps/ctrlProp149.xml><?xml version="1.0" encoding="utf-8"?>
<formControlPr xmlns="http://schemas.microsoft.com/office/spreadsheetml/2009/9/main" objectType="CheckBox" fmlaLink="コントロールシート!$AT$266"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fmlaLink="コントロールシート!$AT$267" lockText="1" noThreeD="1"/>
</file>

<file path=xl/ctrlProps/ctrlProp151.xml><?xml version="1.0" encoding="utf-8"?>
<formControlPr xmlns="http://schemas.microsoft.com/office/spreadsheetml/2009/9/main" objectType="CheckBox" fmlaLink="コントロールシート!$AT$269" lockText="1" noThreeD="1"/>
</file>

<file path=xl/ctrlProps/ctrlProp152.xml><?xml version="1.0" encoding="utf-8"?>
<formControlPr xmlns="http://schemas.microsoft.com/office/spreadsheetml/2009/9/main" objectType="CheckBox" fmlaLink="コントロールシート!$AT$270" lockText="1" noThreeD="1"/>
</file>

<file path=xl/ctrlProps/ctrlProp153.xml><?xml version="1.0" encoding="utf-8"?>
<formControlPr xmlns="http://schemas.microsoft.com/office/spreadsheetml/2009/9/main" objectType="CheckBox" fmlaLink="コントロールシート!$AT$272" lockText="1" noThreeD="1"/>
</file>

<file path=xl/ctrlProps/ctrlProp154.xml><?xml version="1.0" encoding="utf-8"?>
<formControlPr xmlns="http://schemas.microsoft.com/office/spreadsheetml/2009/9/main" objectType="CheckBox" fmlaLink="コントロールシート!$AT$274" lockText="1" noThreeD="1"/>
</file>

<file path=xl/ctrlProps/ctrlProp155.xml><?xml version="1.0" encoding="utf-8"?>
<formControlPr xmlns="http://schemas.microsoft.com/office/spreadsheetml/2009/9/main" objectType="CheckBox" fmlaLink="コントロールシート!$AT$276" lockText="1" noThreeD="1"/>
</file>

<file path=xl/ctrlProps/ctrlProp156.xml><?xml version="1.0" encoding="utf-8"?>
<formControlPr xmlns="http://schemas.microsoft.com/office/spreadsheetml/2009/9/main" objectType="CheckBox" fmlaLink="コントロールシート!$AT$278" lockText="1" noThreeD="1"/>
</file>

<file path=xl/ctrlProps/ctrlProp157.xml><?xml version="1.0" encoding="utf-8"?>
<formControlPr xmlns="http://schemas.microsoft.com/office/spreadsheetml/2009/9/main" objectType="CheckBox" fmlaLink="コントロールシート!$AU$262" lockText="1" noThreeD="1"/>
</file>

<file path=xl/ctrlProps/ctrlProp158.xml><?xml version="1.0" encoding="utf-8"?>
<formControlPr xmlns="http://schemas.microsoft.com/office/spreadsheetml/2009/9/main" objectType="CheckBox" fmlaLink="コントロールシート!$AU$263" lockText="1" noThreeD="1"/>
</file>

<file path=xl/ctrlProps/ctrlProp159.xml><?xml version="1.0" encoding="utf-8"?>
<formControlPr xmlns="http://schemas.microsoft.com/office/spreadsheetml/2009/9/main" objectType="CheckBox" fmlaLink="コントロールシート!$AV$262"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fmlaLink="コントロールシート!$AW$262" lockText="1" noThreeD="1"/>
</file>

<file path=xl/ctrlProps/ctrlProp161.xml><?xml version="1.0" encoding="utf-8"?>
<formControlPr xmlns="http://schemas.microsoft.com/office/spreadsheetml/2009/9/main" objectType="CheckBox" fmlaLink="コントロールシート!$AX$262" lockText="1" noThreeD="1"/>
</file>

<file path=xl/ctrlProps/ctrlProp162.xml><?xml version="1.0" encoding="utf-8"?>
<formControlPr xmlns="http://schemas.microsoft.com/office/spreadsheetml/2009/9/main" objectType="CheckBox" fmlaLink="コントロールシート!$AY$262" lockText="1" noThreeD="1"/>
</file>

<file path=xl/ctrlProps/ctrlProp163.xml><?xml version="1.0" encoding="utf-8"?>
<formControlPr xmlns="http://schemas.microsoft.com/office/spreadsheetml/2009/9/main" objectType="CheckBox" fmlaLink="コントロールシート!$AU$265" lockText="1" noThreeD="1"/>
</file>

<file path=xl/ctrlProps/ctrlProp164.xml><?xml version="1.0" encoding="utf-8"?>
<formControlPr xmlns="http://schemas.microsoft.com/office/spreadsheetml/2009/9/main" objectType="CheckBox" fmlaLink="コントロールシート!$AV$265" lockText="1" noThreeD="1"/>
</file>

<file path=xl/ctrlProps/ctrlProp165.xml><?xml version="1.0" encoding="utf-8"?>
<formControlPr xmlns="http://schemas.microsoft.com/office/spreadsheetml/2009/9/main" objectType="CheckBox" fmlaLink="コントロールシート!$AW$265" lockText="1" noThreeD="1"/>
</file>

<file path=xl/ctrlProps/ctrlProp166.xml><?xml version="1.0" encoding="utf-8"?>
<formControlPr xmlns="http://schemas.microsoft.com/office/spreadsheetml/2009/9/main" objectType="CheckBox" fmlaLink="コントロールシート!$AX$265" lockText="1" noThreeD="1"/>
</file>

<file path=xl/ctrlProps/ctrlProp167.xml><?xml version="1.0" encoding="utf-8"?>
<formControlPr xmlns="http://schemas.microsoft.com/office/spreadsheetml/2009/9/main" objectType="CheckBox" fmlaLink="コントロールシート!$AV$266" lockText="1" noThreeD="1"/>
</file>

<file path=xl/ctrlProps/ctrlProp168.xml><?xml version="1.0" encoding="utf-8"?>
<formControlPr xmlns="http://schemas.microsoft.com/office/spreadsheetml/2009/9/main" objectType="CheckBox" fmlaLink="コントロールシート!$AU$266" lockText="1" noThreeD="1"/>
</file>

<file path=xl/ctrlProps/ctrlProp169.xml><?xml version="1.0" encoding="utf-8"?>
<formControlPr xmlns="http://schemas.microsoft.com/office/spreadsheetml/2009/9/main" objectType="CheckBox" fmlaLink="コントロールシート!$AU$267"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fmlaLink="コントロールシート!$AU$269" lockText="1" noThreeD="1"/>
</file>

<file path=xl/ctrlProps/ctrlProp171.xml><?xml version="1.0" encoding="utf-8"?>
<formControlPr xmlns="http://schemas.microsoft.com/office/spreadsheetml/2009/9/main" objectType="CheckBox" fmlaLink="コントロールシート!$AU$270" lockText="1" noThreeD="1"/>
</file>

<file path=xl/ctrlProps/ctrlProp172.xml><?xml version="1.0" encoding="utf-8"?>
<formControlPr xmlns="http://schemas.microsoft.com/office/spreadsheetml/2009/9/main" objectType="CheckBox" fmlaLink="コントロールシート!$AU$276" lockText="1" noThreeD="1"/>
</file>

<file path=xl/ctrlProps/ctrlProp173.xml><?xml version="1.0" encoding="utf-8"?>
<formControlPr xmlns="http://schemas.microsoft.com/office/spreadsheetml/2009/9/main" objectType="CheckBox" fmlaLink="コントロールシート!$AV$276" lockText="1" noThreeD="1"/>
</file>

<file path=xl/ctrlProps/ctrlProp174.xml><?xml version="1.0" encoding="utf-8"?>
<formControlPr xmlns="http://schemas.microsoft.com/office/spreadsheetml/2009/9/main" objectType="CheckBox" fmlaLink="コントロールシート!$AT$282" lockText="1" noThreeD="1"/>
</file>

<file path=xl/ctrlProps/ctrlProp175.xml><?xml version="1.0" encoding="utf-8"?>
<formControlPr xmlns="http://schemas.microsoft.com/office/spreadsheetml/2009/9/main" objectType="CheckBox" fmlaLink="コントロールシート!$AU$282" lockText="1" noThreeD="1"/>
</file>

<file path=xl/ctrlProps/ctrlProp176.xml><?xml version="1.0" encoding="utf-8"?>
<formControlPr xmlns="http://schemas.microsoft.com/office/spreadsheetml/2009/9/main" objectType="CheckBox" fmlaLink="コントロールシート!$AT$279" lockText="1" noThreeD="1"/>
</file>

<file path=xl/ctrlProps/ctrlProp177.xml><?xml version="1.0" encoding="utf-8"?>
<formControlPr xmlns="http://schemas.microsoft.com/office/spreadsheetml/2009/9/main" objectType="CheckBox" fmlaLink="コントロールシート!$AV$278" lockText="1" noThreeD="1"/>
</file>

<file path=xl/ctrlProps/ctrlProp178.xml><?xml version="1.0" encoding="utf-8"?>
<formControlPr xmlns="http://schemas.microsoft.com/office/spreadsheetml/2009/9/main" objectType="CheckBox" fmlaLink="コントロールシート!$AU$278" lockText="1" noThreeD="1"/>
</file>

<file path=xl/ctrlProps/ctrlProp179.xml><?xml version="1.0" encoding="utf-8"?>
<formControlPr xmlns="http://schemas.microsoft.com/office/spreadsheetml/2009/9/main" objectType="CheckBox" fmlaLink="コントロールシート!$AT$283" lockText="1" noThreeD="1"/>
</file>

<file path=xl/ctrlProps/ctrlProp18.xml><?xml version="1.0" encoding="utf-8"?>
<formControlPr xmlns="http://schemas.microsoft.com/office/spreadsheetml/2009/9/main" objectType="CheckBox" checked="Checked" lockText="1" noThreeD="1"/>
</file>

<file path=xl/ctrlProps/ctrlProp180.xml><?xml version="1.0" encoding="utf-8"?>
<formControlPr xmlns="http://schemas.microsoft.com/office/spreadsheetml/2009/9/main" objectType="CheckBox" fmlaLink="コントロールシート!$AV$263"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fmlaLink="$AT$65"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AT$66"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fmlaLink="$AT$67"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fmlaLink="$AT$68"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fmlaLink="$AT$90"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fmlaLink="$AT$99"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fmlaLink="$AT$221" lockText="1" noThreeD="1"/>
</file>

<file path=xl/ctrlProps/ctrlProp78.xml><?xml version="1.0" encoding="utf-8"?>
<formControlPr xmlns="http://schemas.microsoft.com/office/spreadsheetml/2009/9/main" objectType="CheckBox" fmlaLink="$AT$222" lockText="1" noThreeD="1"/>
</file>

<file path=xl/ctrlProps/ctrlProp79.xml><?xml version="1.0" encoding="utf-8"?>
<formControlPr xmlns="http://schemas.microsoft.com/office/spreadsheetml/2009/9/main" objectType="CheckBox" fmlaLink="$AU$13" noThreeD="1"/>
</file>

<file path=xl/ctrlProps/ctrlProp8.xml><?xml version="1.0" encoding="utf-8"?>
<formControlPr xmlns="http://schemas.microsoft.com/office/spreadsheetml/2009/9/main" objectType="CheckBox" checked="Checked" fmlaLink="$AT$100" lockText="1" noThreeD="1"/>
</file>

<file path=xl/ctrlProps/ctrlProp80.xml><?xml version="1.0" encoding="utf-8"?>
<formControlPr xmlns="http://schemas.microsoft.com/office/spreadsheetml/2009/9/main" objectType="CheckBox" fmlaLink="$AT$13" noThreeD="1"/>
</file>

<file path=xl/ctrlProps/ctrlProp81.xml><?xml version="1.0" encoding="utf-8"?>
<formControlPr xmlns="http://schemas.microsoft.com/office/spreadsheetml/2009/9/main" objectType="CheckBox" fmlaLink="$AT$221"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fmlaLink="$CT$13" lockText="1" noThreeD="1"/>
</file>

<file path=xl/ctrlProps/ctrlProp84.xml><?xml version="1.0" encoding="utf-8"?>
<formControlPr xmlns="http://schemas.microsoft.com/office/spreadsheetml/2009/9/main" objectType="CheckBox" checked="Checked" fmlaLink="$CS$13"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fmlaLink="$AT$262" lockText="1" noThreeD="1"/>
</file>

<file path=xl/ctrlProps/ctrlProp87.xml><?xml version="1.0" encoding="utf-8"?>
<formControlPr xmlns="http://schemas.microsoft.com/office/spreadsheetml/2009/9/main" objectType="CheckBox" fmlaLink="$AT$263" lockText="1" noThreeD="1"/>
</file>

<file path=xl/ctrlProps/ctrlProp88.xml><?xml version="1.0" encoding="utf-8"?>
<formControlPr xmlns="http://schemas.microsoft.com/office/spreadsheetml/2009/9/main" objectType="CheckBox" fmlaLink="$AT$265" lockText="1" noThreeD="1"/>
</file>

<file path=xl/ctrlProps/ctrlProp89.xml><?xml version="1.0" encoding="utf-8"?>
<formControlPr xmlns="http://schemas.microsoft.com/office/spreadsheetml/2009/9/main" objectType="CheckBox" fmlaLink="$AT$266" lockText="1" noThreeD="1"/>
</file>

<file path=xl/ctrlProps/ctrlProp9.xml><?xml version="1.0" encoding="utf-8"?>
<formControlPr xmlns="http://schemas.microsoft.com/office/spreadsheetml/2009/9/main" objectType="CheckBox" fmlaLink="$AT$210" lockText="1" noThreeD="1"/>
</file>

<file path=xl/ctrlProps/ctrlProp90.xml><?xml version="1.0" encoding="utf-8"?>
<formControlPr xmlns="http://schemas.microsoft.com/office/spreadsheetml/2009/9/main" objectType="CheckBox" fmlaLink="$AT$267" lockText="1" noThreeD="1"/>
</file>

<file path=xl/ctrlProps/ctrlProp91.xml><?xml version="1.0" encoding="utf-8"?>
<formControlPr xmlns="http://schemas.microsoft.com/office/spreadsheetml/2009/9/main" objectType="CheckBox" fmlaLink="$AT$269" lockText="1" noThreeD="1"/>
</file>

<file path=xl/ctrlProps/ctrlProp92.xml><?xml version="1.0" encoding="utf-8"?>
<formControlPr xmlns="http://schemas.microsoft.com/office/spreadsheetml/2009/9/main" objectType="CheckBox" fmlaLink="$AT$270" lockText="1" noThreeD="1"/>
</file>

<file path=xl/ctrlProps/ctrlProp93.xml><?xml version="1.0" encoding="utf-8"?>
<formControlPr xmlns="http://schemas.microsoft.com/office/spreadsheetml/2009/9/main" objectType="CheckBox" fmlaLink="$AT$272" lockText="1" noThreeD="1"/>
</file>

<file path=xl/ctrlProps/ctrlProp94.xml><?xml version="1.0" encoding="utf-8"?>
<formControlPr xmlns="http://schemas.microsoft.com/office/spreadsheetml/2009/9/main" objectType="CheckBox" fmlaLink="$AT$274" lockText="1" noThreeD="1"/>
</file>

<file path=xl/ctrlProps/ctrlProp95.xml><?xml version="1.0" encoding="utf-8"?>
<formControlPr xmlns="http://schemas.microsoft.com/office/spreadsheetml/2009/9/main" objectType="CheckBox" fmlaLink="$AT$276" lockText="1" noThreeD="1"/>
</file>

<file path=xl/ctrlProps/ctrlProp96.xml><?xml version="1.0" encoding="utf-8"?>
<formControlPr xmlns="http://schemas.microsoft.com/office/spreadsheetml/2009/9/main" objectType="CheckBox" fmlaLink="$AT$278" lockText="1" noThreeD="1"/>
</file>

<file path=xl/ctrlProps/ctrlProp97.xml><?xml version="1.0" encoding="utf-8"?>
<formControlPr xmlns="http://schemas.microsoft.com/office/spreadsheetml/2009/9/main" objectType="CheckBox" fmlaLink="$AU$262" lockText="1" noThreeD="1"/>
</file>

<file path=xl/ctrlProps/ctrlProp98.xml><?xml version="1.0" encoding="utf-8"?>
<formControlPr xmlns="http://schemas.microsoft.com/office/spreadsheetml/2009/9/main" objectType="CheckBox" fmlaLink="$AU$263" lockText="1" noThreeD="1"/>
</file>

<file path=xl/ctrlProps/ctrlProp99.xml><?xml version="1.0" encoding="utf-8"?>
<formControlPr xmlns="http://schemas.microsoft.com/office/spreadsheetml/2009/9/main" objectType="CheckBox" fmlaLink="$AV$26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47625</xdr:colOff>
          <xdr:row>56</xdr:row>
          <xdr:rowOff>66675</xdr:rowOff>
        </xdr:from>
        <xdr:to>
          <xdr:col>11</xdr:col>
          <xdr:colOff>66675</xdr:colOff>
          <xdr:row>56</xdr:row>
          <xdr:rowOff>314325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xmlns="" id="{00000000-0008-0000-00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64</xdr:row>
          <xdr:rowOff>38100</xdr:rowOff>
        </xdr:from>
        <xdr:to>
          <xdr:col>11</xdr:col>
          <xdr:colOff>47625</xdr:colOff>
          <xdr:row>64</xdr:row>
          <xdr:rowOff>295275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xmlns="" id="{00000000-0008-0000-00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65</xdr:row>
          <xdr:rowOff>19050</xdr:rowOff>
        </xdr:from>
        <xdr:to>
          <xdr:col>11</xdr:col>
          <xdr:colOff>47625</xdr:colOff>
          <xdr:row>65</xdr:row>
          <xdr:rowOff>257175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xmlns="" id="{00000000-0008-0000-00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66</xdr:row>
          <xdr:rowOff>38100</xdr:rowOff>
        </xdr:from>
        <xdr:to>
          <xdr:col>11</xdr:col>
          <xdr:colOff>47625</xdr:colOff>
          <xdr:row>66</xdr:row>
          <xdr:rowOff>295275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xmlns="" id="{00000000-0008-0000-00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67</xdr:row>
          <xdr:rowOff>38100</xdr:rowOff>
        </xdr:from>
        <xdr:to>
          <xdr:col>11</xdr:col>
          <xdr:colOff>47625</xdr:colOff>
          <xdr:row>67</xdr:row>
          <xdr:rowOff>295275</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xmlns="" id="{00000000-0008-0000-00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89</xdr:row>
          <xdr:rowOff>57150</xdr:rowOff>
        </xdr:from>
        <xdr:to>
          <xdr:col>11</xdr:col>
          <xdr:colOff>47625</xdr:colOff>
          <xdr:row>89</xdr:row>
          <xdr:rowOff>314325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xmlns="" id="{00000000-0008-0000-00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98</xdr:row>
          <xdr:rowOff>57150</xdr:rowOff>
        </xdr:from>
        <xdr:to>
          <xdr:col>11</xdr:col>
          <xdr:colOff>57150</xdr:colOff>
          <xdr:row>98</xdr:row>
          <xdr:rowOff>314325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xmlns="" id="{00000000-0008-0000-00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99</xdr:row>
          <xdr:rowOff>57150</xdr:rowOff>
        </xdr:from>
        <xdr:to>
          <xdr:col>11</xdr:col>
          <xdr:colOff>57150</xdr:colOff>
          <xdr:row>99</xdr:row>
          <xdr:rowOff>314325</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xmlns="" id="{00000000-0008-0000-00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209</xdr:row>
          <xdr:rowOff>19050</xdr:rowOff>
        </xdr:from>
        <xdr:to>
          <xdr:col>14</xdr:col>
          <xdr:colOff>66675</xdr:colOff>
          <xdr:row>210</xdr:row>
          <xdr:rowOff>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xmlns="" id="{00000000-0008-0000-00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210</xdr:row>
          <xdr:rowOff>19050</xdr:rowOff>
        </xdr:from>
        <xdr:to>
          <xdr:col>14</xdr:col>
          <xdr:colOff>66675</xdr:colOff>
          <xdr:row>211</xdr:row>
          <xdr:rowOff>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xmlns="" id="{00000000-0008-0000-00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261</xdr:row>
          <xdr:rowOff>19050</xdr:rowOff>
        </xdr:from>
        <xdr:to>
          <xdr:col>11</xdr:col>
          <xdr:colOff>47625</xdr:colOff>
          <xdr:row>262</xdr:row>
          <xdr:rowOff>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xmlns="" id="{00000000-0008-0000-00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262</xdr:row>
          <xdr:rowOff>9525</xdr:rowOff>
        </xdr:from>
        <xdr:to>
          <xdr:col>11</xdr:col>
          <xdr:colOff>47625</xdr:colOff>
          <xdr:row>263</xdr:row>
          <xdr:rowOff>0</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xmlns="" id="{00000000-0008-0000-00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264</xdr:row>
          <xdr:rowOff>9525</xdr:rowOff>
        </xdr:from>
        <xdr:to>
          <xdr:col>11</xdr:col>
          <xdr:colOff>47625</xdr:colOff>
          <xdr:row>265</xdr:row>
          <xdr:rowOff>0</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xmlns="" id="{00000000-0008-0000-00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265</xdr:row>
          <xdr:rowOff>9525</xdr:rowOff>
        </xdr:from>
        <xdr:to>
          <xdr:col>11</xdr:col>
          <xdr:colOff>47625</xdr:colOff>
          <xdr:row>265</xdr:row>
          <xdr:rowOff>257175</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xmlns="" id="{00000000-0008-0000-00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266</xdr:row>
          <xdr:rowOff>9525</xdr:rowOff>
        </xdr:from>
        <xdr:to>
          <xdr:col>11</xdr:col>
          <xdr:colOff>47625</xdr:colOff>
          <xdr:row>266</xdr:row>
          <xdr:rowOff>257175</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xmlns="" id="{00000000-0008-0000-00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268</xdr:row>
          <xdr:rowOff>19050</xdr:rowOff>
        </xdr:from>
        <xdr:to>
          <xdr:col>11</xdr:col>
          <xdr:colOff>47625</xdr:colOff>
          <xdr:row>268</xdr:row>
          <xdr:rowOff>257175</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xmlns="" id="{00000000-0008-0000-00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269</xdr:row>
          <xdr:rowOff>9525</xdr:rowOff>
        </xdr:from>
        <xdr:to>
          <xdr:col>11</xdr:col>
          <xdr:colOff>47625</xdr:colOff>
          <xdr:row>269</xdr:row>
          <xdr:rowOff>257175</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xmlns="" id="{00000000-0008-0000-00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271</xdr:row>
          <xdr:rowOff>9525</xdr:rowOff>
        </xdr:from>
        <xdr:to>
          <xdr:col>11</xdr:col>
          <xdr:colOff>47625</xdr:colOff>
          <xdr:row>271</xdr:row>
          <xdr:rowOff>257175</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xmlns="" id="{00000000-0008-0000-00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273</xdr:row>
          <xdr:rowOff>9525</xdr:rowOff>
        </xdr:from>
        <xdr:to>
          <xdr:col>11</xdr:col>
          <xdr:colOff>47625</xdr:colOff>
          <xdr:row>273</xdr:row>
          <xdr:rowOff>257175</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xmlns="" id="{00000000-0008-0000-00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275</xdr:row>
          <xdr:rowOff>9525</xdr:rowOff>
        </xdr:from>
        <xdr:to>
          <xdr:col>11</xdr:col>
          <xdr:colOff>47625</xdr:colOff>
          <xdr:row>275</xdr:row>
          <xdr:rowOff>257175</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xmlns="" id="{00000000-0008-0000-00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277</xdr:row>
          <xdr:rowOff>19050</xdr:rowOff>
        </xdr:from>
        <xdr:to>
          <xdr:col>11</xdr:col>
          <xdr:colOff>47625</xdr:colOff>
          <xdr:row>277</xdr:row>
          <xdr:rowOff>257175</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xmlns="" id="{00000000-0008-0000-00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261</xdr:row>
          <xdr:rowOff>19050</xdr:rowOff>
        </xdr:from>
        <xdr:to>
          <xdr:col>14</xdr:col>
          <xdr:colOff>85725</xdr:colOff>
          <xdr:row>262</xdr:row>
          <xdr:rowOff>0</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xmlns="" id="{00000000-0008-0000-00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262</xdr:row>
          <xdr:rowOff>19050</xdr:rowOff>
        </xdr:from>
        <xdr:to>
          <xdr:col>14</xdr:col>
          <xdr:colOff>85725</xdr:colOff>
          <xdr:row>263</xdr:row>
          <xdr:rowOff>0</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xmlns="" id="{00000000-0008-0000-00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261</xdr:row>
          <xdr:rowOff>19050</xdr:rowOff>
        </xdr:from>
        <xdr:to>
          <xdr:col>16</xdr:col>
          <xdr:colOff>76200</xdr:colOff>
          <xdr:row>262</xdr:row>
          <xdr:rowOff>0</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xmlns="" id="{00000000-0008-0000-00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261</xdr:row>
          <xdr:rowOff>19050</xdr:rowOff>
        </xdr:from>
        <xdr:to>
          <xdr:col>19</xdr:col>
          <xdr:colOff>133350</xdr:colOff>
          <xdr:row>262</xdr:row>
          <xdr:rowOff>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xmlns="" id="{00000000-0008-0000-00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261</xdr:row>
          <xdr:rowOff>19050</xdr:rowOff>
        </xdr:from>
        <xdr:to>
          <xdr:col>25</xdr:col>
          <xdr:colOff>123825</xdr:colOff>
          <xdr:row>262</xdr:row>
          <xdr:rowOff>0</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xmlns="" id="{00000000-0008-0000-00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261</xdr:row>
          <xdr:rowOff>19050</xdr:rowOff>
        </xdr:from>
        <xdr:to>
          <xdr:col>31</xdr:col>
          <xdr:colOff>104775</xdr:colOff>
          <xdr:row>262</xdr:row>
          <xdr:rowOff>0</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xmlns="" id="{00000000-0008-0000-00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264</xdr:row>
          <xdr:rowOff>19050</xdr:rowOff>
        </xdr:from>
        <xdr:to>
          <xdr:col>18</xdr:col>
          <xdr:colOff>38100</xdr:colOff>
          <xdr:row>265</xdr:row>
          <xdr:rowOff>0</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xmlns="" id="{00000000-0008-0000-00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264</xdr:row>
          <xdr:rowOff>19050</xdr:rowOff>
        </xdr:from>
        <xdr:to>
          <xdr:col>22</xdr:col>
          <xdr:colOff>57150</xdr:colOff>
          <xdr:row>265</xdr:row>
          <xdr:rowOff>0</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xmlns="" id="{00000000-0008-0000-00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264</xdr:row>
          <xdr:rowOff>19050</xdr:rowOff>
        </xdr:from>
        <xdr:to>
          <xdr:col>28</xdr:col>
          <xdr:colOff>0</xdr:colOff>
          <xdr:row>265</xdr:row>
          <xdr:rowOff>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xmlns="" id="{00000000-0008-0000-00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264</xdr:row>
          <xdr:rowOff>19050</xdr:rowOff>
        </xdr:from>
        <xdr:to>
          <xdr:col>33</xdr:col>
          <xdr:colOff>133350</xdr:colOff>
          <xdr:row>265</xdr:row>
          <xdr:rowOff>0</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xmlns="" id="{00000000-0008-0000-00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265</xdr:row>
          <xdr:rowOff>19050</xdr:rowOff>
        </xdr:from>
        <xdr:to>
          <xdr:col>23</xdr:col>
          <xdr:colOff>28575</xdr:colOff>
          <xdr:row>265</xdr:row>
          <xdr:rowOff>257175</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xmlns="" id="{00000000-0008-0000-0000-00002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265</xdr:row>
          <xdr:rowOff>19050</xdr:rowOff>
        </xdr:from>
        <xdr:to>
          <xdr:col>16</xdr:col>
          <xdr:colOff>76200</xdr:colOff>
          <xdr:row>265</xdr:row>
          <xdr:rowOff>257175</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xmlns="" id="{00000000-0008-0000-00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266</xdr:row>
          <xdr:rowOff>19050</xdr:rowOff>
        </xdr:from>
        <xdr:to>
          <xdr:col>16</xdr:col>
          <xdr:colOff>76200</xdr:colOff>
          <xdr:row>266</xdr:row>
          <xdr:rowOff>266700</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xmlns="" id="{00000000-0008-0000-0000-00003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268</xdr:row>
          <xdr:rowOff>19050</xdr:rowOff>
        </xdr:from>
        <xdr:to>
          <xdr:col>17</xdr:col>
          <xdr:colOff>47625</xdr:colOff>
          <xdr:row>268</xdr:row>
          <xdr:rowOff>257175</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xmlns="" id="{00000000-0008-0000-0000-00003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269</xdr:row>
          <xdr:rowOff>19050</xdr:rowOff>
        </xdr:from>
        <xdr:to>
          <xdr:col>14</xdr:col>
          <xdr:colOff>104775</xdr:colOff>
          <xdr:row>269</xdr:row>
          <xdr:rowOff>257175</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xmlns="" id="{00000000-0008-0000-00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275</xdr:row>
          <xdr:rowOff>19050</xdr:rowOff>
        </xdr:from>
        <xdr:to>
          <xdr:col>16</xdr:col>
          <xdr:colOff>57150</xdr:colOff>
          <xdr:row>275</xdr:row>
          <xdr:rowOff>257175</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xmlns="" id="{00000000-0008-0000-0000-00003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275</xdr:row>
          <xdr:rowOff>19050</xdr:rowOff>
        </xdr:from>
        <xdr:to>
          <xdr:col>19</xdr:col>
          <xdr:colOff>114300</xdr:colOff>
          <xdr:row>275</xdr:row>
          <xdr:rowOff>257175</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xmlns="" id="{00000000-0008-0000-0000-00003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277</xdr:row>
          <xdr:rowOff>19050</xdr:rowOff>
        </xdr:from>
        <xdr:to>
          <xdr:col>19</xdr:col>
          <xdr:colOff>123825</xdr:colOff>
          <xdr:row>277</xdr:row>
          <xdr:rowOff>257175</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xmlns="" id="{00000000-0008-0000-0000-00003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277</xdr:row>
          <xdr:rowOff>19050</xdr:rowOff>
        </xdr:from>
        <xdr:to>
          <xdr:col>16</xdr:col>
          <xdr:colOff>38100</xdr:colOff>
          <xdr:row>277</xdr:row>
          <xdr:rowOff>257175</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xmlns="" id="{00000000-0008-0000-0000-00003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281</xdr:row>
          <xdr:rowOff>19050</xdr:rowOff>
        </xdr:from>
        <xdr:to>
          <xdr:col>11</xdr:col>
          <xdr:colOff>66675</xdr:colOff>
          <xdr:row>281</xdr:row>
          <xdr:rowOff>257175</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xmlns="" id="{00000000-0008-0000-0000-00003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281</xdr:row>
          <xdr:rowOff>19050</xdr:rowOff>
        </xdr:from>
        <xdr:to>
          <xdr:col>14</xdr:col>
          <xdr:colOff>47625</xdr:colOff>
          <xdr:row>281</xdr:row>
          <xdr:rowOff>257175</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xmlns="" id="{00000000-0008-0000-0000-00003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282</xdr:row>
          <xdr:rowOff>28575</xdr:rowOff>
        </xdr:from>
        <xdr:to>
          <xdr:col>11</xdr:col>
          <xdr:colOff>66675</xdr:colOff>
          <xdr:row>282</xdr:row>
          <xdr:rowOff>276225</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xmlns="" id="{00000000-0008-0000-0000-00003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57</xdr:row>
          <xdr:rowOff>76200</xdr:rowOff>
        </xdr:from>
        <xdr:to>
          <xdr:col>11</xdr:col>
          <xdr:colOff>104775</xdr:colOff>
          <xdr:row>58</xdr:row>
          <xdr:rowOff>0</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xmlns="" id="{00000000-0008-0000-0000-00003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68</xdr:row>
          <xdr:rowOff>76200</xdr:rowOff>
        </xdr:from>
        <xdr:to>
          <xdr:col>11</xdr:col>
          <xdr:colOff>123825</xdr:colOff>
          <xdr:row>68</xdr:row>
          <xdr:rowOff>476250</xdr:rowOff>
        </xdr:to>
        <xdr:sp macro="" textlink="">
          <xdr:nvSpPr>
            <xdr:cNvPr id="14400" name="Check Box 64" hidden="1">
              <a:extLst>
                <a:ext uri="{63B3BB69-23CF-44E3-9099-C40C66FF867C}">
                  <a14:compatExt spid="_x0000_s14400"/>
                </a:ext>
                <a:ext uri="{FF2B5EF4-FFF2-40B4-BE49-F238E27FC236}">
                  <a16:creationId xmlns:a16="http://schemas.microsoft.com/office/drawing/2014/main" xmlns="" id="{00000000-0008-0000-0000-00004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91</xdr:row>
          <xdr:rowOff>57150</xdr:rowOff>
        </xdr:from>
        <xdr:to>
          <xdr:col>11</xdr:col>
          <xdr:colOff>123825</xdr:colOff>
          <xdr:row>91</xdr:row>
          <xdr:rowOff>457200</xdr:rowOff>
        </xdr:to>
        <xdr:sp macro="" textlink="">
          <xdr:nvSpPr>
            <xdr:cNvPr id="14402" name="Check Box 66" hidden="1">
              <a:extLst>
                <a:ext uri="{63B3BB69-23CF-44E3-9099-C40C66FF867C}">
                  <a14:compatExt spid="_x0000_s14402"/>
                </a:ext>
                <a:ext uri="{FF2B5EF4-FFF2-40B4-BE49-F238E27FC236}">
                  <a16:creationId xmlns:a16="http://schemas.microsoft.com/office/drawing/2014/main" xmlns="" id="{00000000-0008-0000-0000-00004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102</xdr:row>
          <xdr:rowOff>57150</xdr:rowOff>
        </xdr:from>
        <xdr:to>
          <xdr:col>11</xdr:col>
          <xdr:colOff>123825</xdr:colOff>
          <xdr:row>102</xdr:row>
          <xdr:rowOff>466725</xdr:rowOff>
        </xdr:to>
        <xdr:sp macro="" textlink="">
          <xdr:nvSpPr>
            <xdr:cNvPr id="14403" name="Check Box 67" hidden="1">
              <a:extLst>
                <a:ext uri="{63B3BB69-23CF-44E3-9099-C40C66FF867C}">
                  <a14:compatExt spid="_x0000_s14403"/>
                </a:ext>
                <a:ext uri="{FF2B5EF4-FFF2-40B4-BE49-F238E27FC236}">
                  <a16:creationId xmlns:a16="http://schemas.microsoft.com/office/drawing/2014/main" xmlns="" id="{00000000-0008-0000-0000-00004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278</xdr:row>
          <xdr:rowOff>28575</xdr:rowOff>
        </xdr:from>
        <xdr:to>
          <xdr:col>11</xdr:col>
          <xdr:colOff>66675</xdr:colOff>
          <xdr:row>279</xdr:row>
          <xdr:rowOff>0</xdr:rowOff>
        </xdr:to>
        <xdr:sp macro="" textlink="">
          <xdr:nvSpPr>
            <xdr:cNvPr id="14404" name="Check Box 68" hidden="1">
              <a:extLst>
                <a:ext uri="{63B3BB69-23CF-44E3-9099-C40C66FF867C}">
                  <a14:compatExt spid="_x0000_s14404"/>
                </a:ext>
                <a:ext uri="{FF2B5EF4-FFF2-40B4-BE49-F238E27FC236}">
                  <a16:creationId xmlns:a16="http://schemas.microsoft.com/office/drawing/2014/main" xmlns="" id="{00000000-0008-0000-0000-00004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138</xdr:row>
          <xdr:rowOff>114300</xdr:rowOff>
        </xdr:from>
        <xdr:to>
          <xdr:col>11</xdr:col>
          <xdr:colOff>95250</xdr:colOff>
          <xdr:row>139</xdr:row>
          <xdr:rowOff>142875</xdr:rowOff>
        </xdr:to>
        <xdr:sp macro="" textlink="">
          <xdr:nvSpPr>
            <xdr:cNvPr id="14412" name="Check Box 76" hidden="1">
              <a:extLst>
                <a:ext uri="{63B3BB69-23CF-44E3-9099-C40C66FF867C}">
                  <a14:compatExt spid="_x0000_s14412"/>
                </a:ext>
                <a:ext uri="{FF2B5EF4-FFF2-40B4-BE49-F238E27FC236}">
                  <a16:creationId xmlns:a16="http://schemas.microsoft.com/office/drawing/2014/main" xmlns="" id="{00000000-0008-0000-0000-00004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149</xdr:row>
          <xdr:rowOff>104775</xdr:rowOff>
        </xdr:from>
        <xdr:to>
          <xdr:col>11</xdr:col>
          <xdr:colOff>104775</xdr:colOff>
          <xdr:row>150</xdr:row>
          <xdr:rowOff>133350</xdr:rowOff>
        </xdr:to>
        <xdr:sp macro="" textlink="">
          <xdr:nvSpPr>
            <xdr:cNvPr id="14416" name="Check Box 80" hidden="1">
              <a:extLst>
                <a:ext uri="{63B3BB69-23CF-44E3-9099-C40C66FF867C}">
                  <a14:compatExt spid="_x0000_s14416"/>
                </a:ext>
                <a:ext uri="{FF2B5EF4-FFF2-40B4-BE49-F238E27FC236}">
                  <a16:creationId xmlns:a16="http://schemas.microsoft.com/office/drawing/2014/main" xmlns="" id="{00000000-0008-0000-0000-00005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160</xdr:row>
          <xdr:rowOff>114300</xdr:rowOff>
        </xdr:from>
        <xdr:to>
          <xdr:col>11</xdr:col>
          <xdr:colOff>104775</xdr:colOff>
          <xdr:row>161</xdr:row>
          <xdr:rowOff>142875</xdr:rowOff>
        </xdr:to>
        <xdr:sp macro="" textlink="">
          <xdr:nvSpPr>
            <xdr:cNvPr id="14417" name="Check Box 81" hidden="1">
              <a:extLst>
                <a:ext uri="{63B3BB69-23CF-44E3-9099-C40C66FF867C}">
                  <a14:compatExt spid="_x0000_s14417"/>
                </a:ext>
                <a:ext uri="{FF2B5EF4-FFF2-40B4-BE49-F238E27FC236}">
                  <a16:creationId xmlns:a16="http://schemas.microsoft.com/office/drawing/2014/main" xmlns="" id="{00000000-0008-0000-0000-00005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191289</xdr:colOff>
      <xdr:row>141</xdr:row>
      <xdr:rowOff>23231</xdr:rowOff>
    </xdr:from>
    <xdr:to>
      <xdr:col>14</xdr:col>
      <xdr:colOff>272599</xdr:colOff>
      <xdr:row>142</xdr:row>
      <xdr:rowOff>162622</xdr:rowOff>
    </xdr:to>
    <xdr:sp macro="" textlink="">
      <xdr:nvSpPr>
        <xdr:cNvPr id="61" name="左大かっこ 60">
          <a:extLst>
            <a:ext uri="{FF2B5EF4-FFF2-40B4-BE49-F238E27FC236}">
              <a16:creationId xmlns:a16="http://schemas.microsoft.com/office/drawing/2014/main" xmlns="" id="{00000000-0008-0000-0000-00003D000000}"/>
            </a:ext>
          </a:extLst>
        </xdr:cNvPr>
        <xdr:cNvSpPr/>
      </xdr:nvSpPr>
      <xdr:spPr>
        <a:xfrm>
          <a:off x="3474613" y="47110349"/>
          <a:ext cx="81310" cy="352302"/>
        </a:xfrm>
        <a:prstGeom prst="leftBracket">
          <a:avLst>
            <a:gd name="adj" fmla="val 23141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55956</xdr:colOff>
      <xdr:row>141</xdr:row>
      <xdr:rowOff>61889</xdr:rowOff>
    </xdr:from>
    <xdr:to>
      <xdr:col>39</xdr:col>
      <xdr:colOff>131563</xdr:colOff>
      <xdr:row>142</xdr:row>
      <xdr:rowOff>178049</xdr:rowOff>
    </xdr:to>
    <xdr:sp macro="" textlink="">
      <xdr:nvSpPr>
        <xdr:cNvPr id="62" name="左大かっこ 61">
          <a:extLst>
            <a:ext uri="{FF2B5EF4-FFF2-40B4-BE49-F238E27FC236}">
              <a16:creationId xmlns:a16="http://schemas.microsoft.com/office/drawing/2014/main" xmlns="" id="{00000000-0008-0000-0000-00003E000000}"/>
            </a:ext>
          </a:extLst>
        </xdr:cNvPr>
        <xdr:cNvSpPr/>
      </xdr:nvSpPr>
      <xdr:spPr>
        <a:xfrm flipH="1">
          <a:off x="7656906" y="46153364"/>
          <a:ext cx="75607" cy="325710"/>
        </a:xfrm>
        <a:prstGeom prst="leftBracket">
          <a:avLst>
            <a:gd name="adj" fmla="val 231410"/>
          </a:avLst>
        </a:prstGeom>
        <a:ln>
          <a:solidFill>
            <a:sysClr val="windowText" lastClr="000000"/>
          </a:solidFill>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66675</xdr:colOff>
          <xdr:row>143</xdr:row>
          <xdr:rowOff>142875</xdr:rowOff>
        </xdr:from>
        <xdr:to>
          <xdr:col>11</xdr:col>
          <xdr:colOff>104775</xdr:colOff>
          <xdr:row>144</xdr:row>
          <xdr:rowOff>161925</xdr:rowOff>
        </xdr:to>
        <xdr:sp macro="" textlink="">
          <xdr:nvSpPr>
            <xdr:cNvPr id="14418" name="Check Box 82" hidden="1">
              <a:extLst>
                <a:ext uri="{63B3BB69-23CF-44E3-9099-C40C66FF867C}">
                  <a14:compatExt spid="_x0000_s14418"/>
                </a:ext>
                <a:ext uri="{FF2B5EF4-FFF2-40B4-BE49-F238E27FC236}">
                  <a16:creationId xmlns:a16="http://schemas.microsoft.com/office/drawing/2014/main" xmlns="" id="{00000000-0008-0000-0000-00005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162974</xdr:colOff>
      <xdr:row>151</xdr:row>
      <xdr:rowOff>24624</xdr:rowOff>
    </xdr:from>
    <xdr:to>
      <xdr:col>14</xdr:col>
      <xdr:colOff>235324</xdr:colOff>
      <xdr:row>153</xdr:row>
      <xdr:rowOff>136072</xdr:rowOff>
    </xdr:to>
    <xdr:sp macro="" textlink="">
      <xdr:nvSpPr>
        <xdr:cNvPr id="64" name="左大かっこ 63">
          <a:extLst>
            <a:ext uri="{FF2B5EF4-FFF2-40B4-BE49-F238E27FC236}">
              <a16:creationId xmlns:a16="http://schemas.microsoft.com/office/drawing/2014/main" xmlns="" id="{00000000-0008-0000-0000-000040000000}"/>
            </a:ext>
          </a:extLst>
        </xdr:cNvPr>
        <xdr:cNvSpPr/>
      </xdr:nvSpPr>
      <xdr:spPr>
        <a:xfrm>
          <a:off x="3446298" y="49498595"/>
          <a:ext cx="72350" cy="526065"/>
        </a:xfrm>
        <a:prstGeom prst="leftBracket">
          <a:avLst>
            <a:gd name="adj" fmla="val 23141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93666</xdr:colOff>
      <xdr:row>162</xdr:row>
      <xdr:rowOff>49251</xdr:rowOff>
    </xdr:from>
    <xdr:to>
      <xdr:col>14</xdr:col>
      <xdr:colOff>198208</xdr:colOff>
      <xdr:row>164</xdr:row>
      <xdr:rowOff>0</xdr:rowOff>
    </xdr:to>
    <xdr:sp macro="" textlink="">
      <xdr:nvSpPr>
        <xdr:cNvPr id="65" name="左大かっこ 64">
          <a:extLst>
            <a:ext uri="{FF2B5EF4-FFF2-40B4-BE49-F238E27FC236}">
              <a16:creationId xmlns:a16="http://schemas.microsoft.com/office/drawing/2014/main" xmlns="" id="{00000000-0008-0000-0000-000041000000}"/>
            </a:ext>
          </a:extLst>
        </xdr:cNvPr>
        <xdr:cNvSpPr/>
      </xdr:nvSpPr>
      <xdr:spPr>
        <a:xfrm>
          <a:off x="3376990" y="52134192"/>
          <a:ext cx="104542" cy="365367"/>
        </a:xfrm>
        <a:prstGeom prst="leftBracket">
          <a:avLst>
            <a:gd name="adj" fmla="val 23141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66675</xdr:colOff>
          <xdr:row>154</xdr:row>
          <xdr:rowOff>133350</xdr:rowOff>
        </xdr:from>
        <xdr:to>
          <xdr:col>11</xdr:col>
          <xdr:colOff>85725</xdr:colOff>
          <xdr:row>155</xdr:row>
          <xdr:rowOff>123825</xdr:rowOff>
        </xdr:to>
        <xdr:sp macro="" textlink="">
          <xdr:nvSpPr>
            <xdr:cNvPr id="14420" name="Check Box 84" hidden="1">
              <a:extLst>
                <a:ext uri="{63B3BB69-23CF-44E3-9099-C40C66FF867C}">
                  <a14:compatExt spid="_x0000_s14420"/>
                </a:ext>
                <a:ext uri="{FF2B5EF4-FFF2-40B4-BE49-F238E27FC236}">
                  <a16:creationId xmlns:a16="http://schemas.microsoft.com/office/drawing/2014/main" xmlns="" id="{00000000-0008-0000-0000-00005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164</xdr:row>
          <xdr:rowOff>142875</xdr:rowOff>
        </xdr:from>
        <xdr:to>
          <xdr:col>11</xdr:col>
          <xdr:colOff>85725</xdr:colOff>
          <xdr:row>165</xdr:row>
          <xdr:rowOff>161925</xdr:rowOff>
        </xdr:to>
        <xdr:sp macro="" textlink="">
          <xdr:nvSpPr>
            <xdr:cNvPr id="14421" name="Check Box 85" hidden="1">
              <a:extLst>
                <a:ext uri="{63B3BB69-23CF-44E3-9099-C40C66FF867C}">
                  <a14:compatExt spid="_x0000_s14421"/>
                </a:ext>
                <a:ext uri="{FF2B5EF4-FFF2-40B4-BE49-F238E27FC236}">
                  <a16:creationId xmlns:a16="http://schemas.microsoft.com/office/drawing/2014/main" xmlns="" id="{00000000-0008-0000-0000-00005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149913</xdr:colOff>
      <xdr:row>136</xdr:row>
      <xdr:rowOff>47418</xdr:rowOff>
    </xdr:from>
    <xdr:to>
      <xdr:col>12</xdr:col>
      <xdr:colOff>231223</xdr:colOff>
      <xdr:row>137</xdr:row>
      <xdr:rowOff>186810</xdr:rowOff>
    </xdr:to>
    <xdr:sp macro="" textlink="">
      <xdr:nvSpPr>
        <xdr:cNvPr id="70" name="左大かっこ 69">
          <a:extLst>
            <a:ext uri="{FF2B5EF4-FFF2-40B4-BE49-F238E27FC236}">
              <a16:creationId xmlns:a16="http://schemas.microsoft.com/office/drawing/2014/main" xmlns="" id="{00000000-0008-0000-0000-000046000000}"/>
            </a:ext>
          </a:extLst>
        </xdr:cNvPr>
        <xdr:cNvSpPr/>
      </xdr:nvSpPr>
      <xdr:spPr>
        <a:xfrm>
          <a:off x="2189384" y="31334242"/>
          <a:ext cx="81310" cy="352303"/>
        </a:xfrm>
        <a:prstGeom prst="leftBracket">
          <a:avLst>
            <a:gd name="adj" fmla="val 23141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68076</xdr:colOff>
      <xdr:row>136</xdr:row>
      <xdr:rowOff>53596</xdr:rowOff>
    </xdr:from>
    <xdr:to>
      <xdr:col>29</xdr:col>
      <xdr:colOff>152399</xdr:colOff>
      <xdr:row>137</xdr:row>
      <xdr:rowOff>169757</xdr:rowOff>
    </xdr:to>
    <xdr:sp macro="" textlink="">
      <xdr:nvSpPr>
        <xdr:cNvPr id="71" name="左大かっこ 70">
          <a:extLst>
            <a:ext uri="{FF2B5EF4-FFF2-40B4-BE49-F238E27FC236}">
              <a16:creationId xmlns:a16="http://schemas.microsoft.com/office/drawing/2014/main" xmlns="" id="{00000000-0008-0000-0000-000047000000}"/>
            </a:ext>
          </a:extLst>
        </xdr:cNvPr>
        <xdr:cNvSpPr/>
      </xdr:nvSpPr>
      <xdr:spPr>
        <a:xfrm flipH="1">
          <a:off x="5592576" y="31340420"/>
          <a:ext cx="84323" cy="329072"/>
        </a:xfrm>
        <a:prstGeom prst="leftBracket">
          <a:avLst>
            <a:gd name="adj" fmla="val 231410"/>
          </a:avLst>
        </a:prstGeom>
        <a:ln>
          <a:solidFill>
            <a:sysClr val="windowText" lastClr="000000"/>
          </a:solidFill>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90486</xdr:colOff>
      <xdr:row>162</xdr:row>
      <xdr:rowOff>53597</xdr:rowOff>
    </xdr:from>
    <xdr:to>
      <xdr:col>21</xdr:col>
      <xdr:colOff>190500</xdr:colOff>
      <xdr:row>163</xdr:row>
      <xdr:rowOff>180963</xdr:rowOff>
    </xdr:to>
    <xdr:sp macro="" textlink="">
      <xdr:nvSpPr>
        <xdr:cNvPr id="72" name="左大かっこ 71">
          <a:extLst>
            <a:ext uri="{FF2B5EF4-FFF2-40B4-BE49-F238E27FC236}">
              <a16:creationId xmlns:a16="http://schemas.microsoft.com/office/drawing/2014/main" xmlns="" id="{00000000-0008-0000-0000-000048000000}"/>
            </a:ext>
          </a:extLst>
        </xdr:cNvPr>
        <xdr:cNvSpPr/>
      </xdr:nvSpPr>
      <xdr:spPr>
        <a:xfrm flipH="1">
          <a:off x="5480515" y="52138538"/>
          <a:ext cx="100014" cy="329072"/>
        </a:xfrm>
        <a:prstGeom prst="leftBracket">
          <a:avLst>
            <a:gd name="adj" fmla="val 231410"/>
          </a:avLst>
        </a:prstGeom>
        <a:ln>
          <a:solidFill>
            <a:sysClr val="windowText" lastClr="000000"/>
          </a:solidFill>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122463</xdr:colOff>
      <xdr:row>151</xdr:row>
      <xdr:rowOff>54429</xdr:rowOff>
    </xdr:from>
    <xdr:to>
      <xdr:col>29</xdr:col>
      <xdr:colOff>54428</xdr:colOff>
      <xdr:row>153</xdr:row>
      <xdr:rowOff>163288</xdr:rowOff>
    </xdr:to>
    <xdr:sp macro="" textlink="">
      <xdr:nvSpPr>
        <xdr:cNvPr id="73" name="左大かっこ 72">
          <a:extLst>
            <a:ext uri="{FF2B5EF4-FFF2-40B4-BE49-F238E27FC236}">
              <a16:creationId xmlns:a16="http://schemas.microsoft.com/office/drawing/2014/main" xmlns="" id="{00000000-0008-0000-0000-000049000000}"/>
            </a:ext>
          </a:extLst>
        </xdr:cNvPr>
        <xdr:cNvSpPr/>
      </xdr:nvSpPr>
      <xdr:spPr>
        <a:xfrm flipH="1">
          <a:off x="5864677" y="43774179"/>
          <a:ext cx="81644" cy="517073"/>
        </a:xfrm>
        <a:prstGeom prst="leftBracket">
          <a:avLst>
            <a:gd name="adj" fmla="val 231410"/>
          </a:avLst>
        </a:prstGeom>
        <a:ln>
          <a:solidFill>
            <a:sysClr val="windowText" lastClr="000000"/>
          </a:solidFill>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312869</xdr:colOff>
      <xdr:row>188</xdr:row>
      <xdr:rowOff>10584</xdr:rowOff>
    </xdr:from>
    <xdr:to>
      <xdr:col>29</xdr:col>
      <xdr:colOff>142875</xdr:colOff>
      <xdr:row>189</xdr:row>
      <xdr:rowOff>21167</xdr:rowOff>
    </xdr:to>
    <xdr:sp macro="" textlink="">
      <xdr:nvSpPr>
        <xdr:cNvPr id="164" name="正方形/長方形 163">
          <a:extLst>
            <a:ext uri="{FF2B5EF4-FFF2-40B4-BE49-F238E27FC236}">
              <a16:creationId xmlns:a16="http://schemas.microsoft.com/office/drawing/2014/main" xmlns="" id="{00000000-0008-0000-0000-0000A4000000}"/>
            </a:ext>
          </a:extLst>
        </xdr:cNvPr>
        <xdr:cNvSpPr/>
      </xdr:nvSpPr>
      <xdr:spPr>
        <a:xfrm>
          <a:off x="4522919" y="58703634"/>
          <a:ext cx="2506531" cy="810683"/>
        </a:xfrm>
        <a:prstGeom prst="rect">
          <a:avLst/>
        </a:prstGeom>
        <a:solidFill>
          <a:srgbClr val="FF9999"/>
        </a:solidFill>
        <a:ln>
          <a:solidFill>
            <a:srgbClr val="FF99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312870</xdr:colOff>
      <xdr:row>189</xdr:row>
      <xdr:rowOff>10583</xdr:rowOff>
    </xdr:from>
    <xdr:to>
      <xdr:col>29</xdr:col>
      <xdr:colOff>142875</xdr:colOff>
      <xdr:row>190</xdr:row>
      <xdr:rowOff>10583</xdr:rowOff>
    </xdr:to>
    <xdr:sp macro="" textlink="">
      <xdr:nvSpPr>
        <xdr:cNvPr id="165" name="正方形/長方形 164">
          <a:extLst>
            <a:ext uri="{FF2B5EF4-FFF2-40B4-BE49-F238E27FC236}">
              <a16:creationId xmlns:a16="http://schemas.microsoft.com/office/drawing/2014/main" xmlns="" id="{00000000-0008-0000-0000-0000A5000000}"/>
            </a:ext>
          </a:extLst>
        </xdr:cNvPr>
        <xdr:cNvSpPr/>
      </xdr:nvSpPr>
      <xdr:spPr>
        <a:xfrm>
          <a:off x="4522920" y="59503733"/>
          <a:ext cx="2506530" cy="476250"/>
        </a:xfrm>
        <a:prstGeom prst="rect">
          <a:avLst/>
        </a:prstGeom>
        <a:solidFill>
          <a:srgbClr val="FFB9B9"/>
        </a:solidFill>
        <a:ln>
          <a:solidFill>
            <a:srgbClr val="FFB9B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317865</xdr:colOff>
      <xdr:row>190</xdr:row>
      <xdr:rowOff>10583</xdr:rowOff>
    </xdr:from>
    <xdr:to>
      <xdr:col>29</xdr:col>
      <xdr:colOff>133350</xdr:colOff>
      <xdr:row>191</xdr:row>
      <xdr:rowOff>9358</xdr:rowOff>
    </xdr:to>
    <xdr:sp macro="" textlink="">
      <xdr:nvSpPr>
        <xdr:cNvPr id="166" name="正方形/長方形 165">
          <a:extLst>
            <a:ext uri="{FF2B5EF4-FFF2-40B4-BE49-F238E27FC236}">
              <a16:creationId xmlns:a16="http://schemas.microsoft.com/office/drawing/2014/main" xmlns="" id="{00000000-0008-0000-0000-0000A6000000}"/>
            </a:ext>
          </a:extLst>
        </xdr:cNvPr>
        <xdr:cNvSpPr/>
      </xdr:nvSpPr>
      <xdr:spPr>
        <a:xfrm>
          <a:off x="4527915" y="59979983"/>
          <a:ext cx="2492010" cy="475025"/>
        </a:xfrm>
        <a:prstGeom prst="rect">
          <a:avLst/>
        </a:prstGeom>
        <a:solidFill>
          <a:srgbClr val="FFCC99"/>
        </a:solidFill>
        <a:ln>
          <a:solidFill>
            <a:srgbClr val="FFCC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xdr:colOff>
      <xdr:row>191</xdr:row>
      <xdr:rowOff>15452</xdr:rowOff>
    </xdr:from>
    <xdr:to>
      <xdr:col>29</xdr:col>
      <xdr:colOff>137584</xdr:colOff>
      <xdr:row>191</xdr:row>
      <xdr:rowOff>486833</xdr:rowOff>
    </xdr:to>
    <xdr:sp macro="" textlink="">
      <xdr:nvSpPr>
        <xdr:cNvPr id="167" name="正方形/長方形 166">
          <a:extLst>
            <a:ext uri="{FF2B5EF4-FFF2-40B4-BE49-F238E27FC236}">
              <a16:creationId xmlns:a16="http://schemas.microsoft.com/office/drawing/2014/main" xmlns="" id="{00000000-0008-0000-0000-0000A7000000}"/>
            </a:ext>
          </a:extLst>
        </xdr:cNvPr>
        <xdr:cNvSpPr/>
      </xdr:nvSpPr>
      <xdr:spPr>
        <a:xfrm>
          <a:off x="4349751" y="63451952"/>
          <a:ext cx="2053166" cy="471381"/>
        </a:xfrm>
        <a:prstGeom prst="rect">
          <a:avLst/>
        </a:prstGeom>
        <a:solidFill>
          <a:srgbClr val="FFFF99"/>
        </a:solidFill>
        <a:ln>
          <a:solidFill>
            <a:srgbClr val="FF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92237</xdr:colOff>
      <xdr:row>188</xdr:row>
      <xdr:rowOff>663669</xdr:rowOff>
    </xdr:from>
    <xdr:to>
      <xdr:col>30</xdr:col>
      <xdr:colOff>80682</xdr:colOff>
      <xdr:row>189</xdr:row>
      <xdr:rowOff>251458</xdr:rowOff>
    </xdr:to>
    <xdr:sp macro="" textlink="">
      <xdr:nvSpPr>
        <xdr:cNvPr id="177" name="テキスト ボックス 176">
          <a:extLst>
            <a:ext uri="{FF2B5EF4-FFF2-40B4-BE49-F238E27FC236}">
              <a16:creationId xmlns:a16="http://schemas.microsoft.com/office/drawing/2014/main" xmlns="" id="{00000000-0008-0000-0000-0000B1000000}"/>
            </a:ext>
          </a:extLst>
        </xdr:cNvPr>
        <xdr:cNvSpPr txBox="1"/>
      </xdr:nvSpPr>
      <xdr:spPr>
        <a:xfrm>
          <a:off x="5417272" y="61883645"/>
          <a:ext cx="526328" cy="385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5.0m</a:t>
          </a:r>
        </a:p>
        <a:p>
          <a:endParaRPr kumimoji="1" lang="ja-JP" altLang="en-US" sz="1100"/>
        </a:p>
      </xdr:txBody>
    </xdr:sp>
    <xdr:clientData/>
  </xdr:twoCellAnchor>
  <xdr:twoCellAnchor>
    <xdr:from>
      <xdr:col>26</xdr:col>
      <xdr:colOff>92336</xdr:colOff>
      <xdr:row>189</xdr:row>
      <xdr:rowOff>427680</xdr:rowOff>
    </xdr:from>
    <xdr:to>
      <xdr:col>30</xdr:col>
      <xdr:colOff>89647</xdr:colOff>
      <xdr:row>190</xdr:row>
      <xdr:rowOff>197223</xdr:rowOff>
    </xdr:to>
    <xdr:sp macro="" textlink="">
      <xdr:nvSpPr>
        <xdr:cNvPr id="179" name="テキスト ボックス 178">
          <a:extLst>
            <a:ext uri="{FF2B5EF4-FFF2-40B4-BE49-F238E27FC236}">
              <a16:creationId xmlns:a16="http://schemas.microsoft.com/office/drawing/2014/main" xmlns="" id="{00000000-0008-0000-0000-0000B3000000}"/>
            </a:ext>
          </a:extLst>
        </xdr:cNvPr>
        <xdr:cNvSpPr txBox="1"/>
      </xdr:nvSpPr>
      <xdr:spPr>
        <a:xfrm>
          <a:off x="5417371" y="62445515"/>
          <a:ext cx="535194" cy="253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3.0m</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61</xdr:col>
          <xdr:colOff>47625</xdr:colOff>
          <xdr:row>56</xdr:row>
          <xdr:rowOff>66675</xdr:rowOff>
        </xdr:from>
        <xdr:to>
          <xdr:col>62</xdr:col>
          <xdr:colOff>66675</xdr:colOff>
          <xdr:row>56</xdr:row>
          <xdr:rowOff>314325</xdr:rowOff>
        </xdr:to>
        <xdr:sp macro="" textlink="">
          <xdr:nvSpPr>
            <xdr:cNvPr id="14544" name="Check Box 208" hidden="1">
              <a:extLst>
                <a:ext uri="{63B3BB69-23CF-44E3-9099-C40C66FF867C}">
                  <a14:compatExt spid="_x0000_s14544"/>
                </a:ext>
                <a:ext uri="{FF2B5EF4-FFF2-40B4-BE49-F238E27FC236}">
                  <a16:creationId xmlns:a16="http://schemas.microsoft.com/office/drawing/2014/main" xmlns="" id="{00000000-0008-0000-0000-0000D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64</xdr:row>
          <xdr:rowOff>38100</xdr:rowOff>
        </xdr:from>
        <xdr:to>
          <xdr:col>62</xdr:col>
          <xdr:colOff>47625</xdr:colOff>
          <xdr:row>64</xdr:row>
          <xdr:rowOff>295275</xdr:rowOff>
        </xdr:to>
        <xdr:sp macro="" textlink="">
          <xdr:nvSpPr>
            <xdr:cNvPr id="14545" name="Check Box 209" hidden="1">
              <a:extLst>
                <a:ext uri="{63B3BB69-23CF-44E3-9099-C40C66FF867C}">
                  <a14:compatExt spid="_x0000_s14545"/>
                </a:ext>
                <a:ext uri="{FF2B5EF4-FFF2-40B4-BE49-F238E27FC236}">
                  <a16:creationId xmlns:a16="http://schemas.microsoft.com/office/drawing/2014/main" xmlns="" id="{00000000-0008-0000-0000-0000D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65</xdr:row>
          <xdr:rowOff>19050</xdr:rowOff>
        </xdr:from>
        <xdr:to>
          <xdr:col>62</xdr:col>
          <xdr:colOff>47625</xdr:colOff>
          <xdr:row>65</xdr:row>
          <xdr:rowOff>257175</xdr:rowOff>
        </xdr:to>
        <xdr:sp macro="" textlink="">
          <xdr:nvSpPr>
            <xdr:cNvPr id="14546" name="Check Box 210" hidden="1">
              <a:extLst>
                <a:ext uri="{63B3BB69-23CF-44E3-9099-C40C66FF867C}">
                  <a14:compatExt spid="_x0000_s14546"/>
                </a:ext>
                <a:ext uri="{FF2B5EF4-FFF2-40B4-BE49-F238E27FC236}">
                  <a16:creationId xmlns:a16="http://schemas.microsoft.com/office/drawing/2014/main" xmlns="" id="{00000000-0008-0000-0000-0000D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66</xdr:row>
          <xdr:rowOff>38100</xdr:rowOff>
        </xdr:from>
        <xdr:to>
          <xdr:col>62</xdr:col>
          <xdr:colOff>47625</xdr:colOff>
          <xdr:row>66</xdr:row>
          <xdr:rowOff>295275</xdr:rowOff>
        </xdr:to>
        <xdr:sp macro="" textlink="">
          <xdr:nvSpPr>
            <xdr:cNvPr id="14547" name="Check Box 211" hidden="1">
              <a:extLst>
                <a:ext uri="{63B3BB69-23CF-44E3-9099-C40C66FF867C}">
                  <a14:compatExt spid="_x0000_s14547"/>
                </a:ext>
                <a:ext uri="{FF2B5EF4-FFF2-40B4-BE49-F238E27FC236}">
                  <a16:creationId xmlns:a16="http://schemas.microsoft.com/office/drawing/2014/main" xmlns="" id="{00000000-0008-0000-0000-0000D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67</xdr:row>
          <xdr:rowOff>38100</xdr:rowOff>
        </xdr:from>
        <xdr:to>
          <xdr:col>62</xdr:col>
          <xdr:colOff>47625</xdr:colOff>
          <xdr:row>67</xdr:row>
          <xdr:rowOff>295275</xdr:rowOff>
        </xdr:to>
        <xdr:sp macro="" textlink="">
          <xdr:nvSpPr>
            <xdr:cNvPr id="14548" name="Check Box 212" hidden="1">
              <a:extLst>
                <a:ext uri="{63B3BB69-23CF-44E3-9099-C40C66FF867C}">
                  <a14:compatExt spid="_x0000_s14548"/>
                </a:ext>
                <a:ext uri="{FF2B5EF4-FFF2-40B4-BE49-F238E27FC236}">
                  <a16:creationId xmlns:a16="http://schemas.microsoft.com/office/drawing/2014/main" xmlns="" id="{00000000-0008-0000-0000-0000D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89</xdr:row>
          <xdr:rowOff>57150</xdr:rowOff>
        </xdr:from>
        <xdr:to>
          <xdr:col>62</xdr:col>
          <xdr:colOff>47625</xdr:colOff>
          <xdr:row>89</xdr:row>
          <xdr:rowOff>314325</xdr:rowOff>
        </xdr:to>
        <xdr:sp macro="" textlink="">
          <xdr:nvSpPr>
            <xdr:cNvPr id="14549" name="Check Box 213" hidden="1">
              <a:extLst>
                <a:ext uri="{63B3BB69-23CF-44E3-9099-C40C66FF867C}">
                  <a14:compatExt spid="_x0000_s14549"/>
                </a:ext>
                <a:ext uri="{FF2B5EF4-FFF2-40B4-BE49-F238E27FC236}">
                  <a16:creationId xmlns:a16="http://schemas.microsoft.com/office/drawing/2014/main" xmlns="" id="{00000000-0008-0000-0000-0000D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98</xdr:row>
          <xdr:rowOff>57150</xdr:rowOff>
        </xdr:from>
        <xdr:to>
          <xdr:col>62</xdr:col>
          <xdr:colOff>57150</xdr:colOff>
          <xdr:row>98</xdr:row>
          <xdr:rowOff>314325</xdr:rowOff>
        </xdr:to>
        <xdr:sp macro="" textlink="">
          <xdr:nvSpPr>
            <xdr:cNvPr id="14550" name="Check Box 214" hidden="1">
              <a:extLst>
                <a:ext uri="{63B3BB69-23CF-44E3-9099-C40C66FF867C}">
                  <a14:compatExt spid="_x0000_s14550"/>
                </a:ext>
                <a:ext uri="{FF2B5EF4-FFF2-40B4-BE49-F238E27FC236}">
                  <a16:creationId xmlns:a16="http://schemas.microsoft.com/office/drawing/2014/main" xmlns="" id="{00000000-0008-0000-0000-0000D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99</xdr:row>
          <xdr:rowOff>57150</xdr:rowOff>
        </xdr:from>
        <xdr:to>
          <xdr:col>62</xdr:col>
          <xdr:colOff>57150</xdr:colOff>
          <xdr:row>99</xdr:row>
          <xdr:rowOff>314325</xdr:rowOff>
        </xdr:to>
        <xdr:sp macro="" textlink="">
          <xdr:nvSpPr>
            <xdr:cNvPr id="14551" name="Check Box 215" hidden="1">
              <a:extLst>
                <a:ext uri="{63B3BB69-23CF-44E3-9099-C40C66FF867C}">
                  <a14:compatExt spid="_x0000_s14551"/>
                </a:ext>
                <a:ext uri="{FF2B5EF4-FFF2-40B4-BE49-F238E27FC236}">
                  <a16:creationId xmlns:a16="http://schemas.microsoft.com/office/drawing/2014/main" xmlns="" id="{00000000-0008-0000-0000-0000D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104775</xdr:colOff>
          <xdr:row>209</xdr:row>
          <xdr:rowOff>19050</xdr:rowOff>
        </xdr:from>
        <xdr:to>
          <xdr:col>65</xdr:col>
          <xdr:colOff>9525</xdr:colOff>
          <xdr:row>210</xdr:row>
          <xdr:rowOff>0</xdr:rowOff>
        </xdr:to>
        <xdr:sp macro="" textlink="">
          <xdr:nvSpPr>
            <xdr:cNvPr id="14552" name="Check Box 216" hidden="1">
              <a:extLst>
                <a:ext uri="{63B3BB69-23CF-44E3-9099-C40C66FF867C}">
                  <a14:compatExt spid="_x0000_s14552"/>
                </a:ext>
                <a:ext uri="{FF2B5EF4-FFF2-40B4-BE49-F238E27FC236}">
                  <a16:creationId xmlns:a16="http://schemas.microsoft.com/office/drawing/2014/main" xmlns="" id="{00000000-0008-0000-0000-0000D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104775</xdr:colOff>
          <xdr:row>210</xdr:row>
          <xdr:rowOff>19050</xdr:rowOff>
        </xdr:from>
        <xdr:to>
          <xdr:col>65</xdr:col>
          <xdr:colOff>9525</xdr:colOff>
          <xdr:row>211</xdr:row>
          <xdr:rowOff>0</xdr:rowOff>
        </xdr:to>
        <xdr:sp macro="" textlink="">
          <xdr:nvSpPr>
            <xdr:cNvPr id="14553" name="Check Box 217" hidden="1">
              <a:extLst>
                <a:ext uri="{63B3BB69-23CF-44E3-9099-C40C66FF867C}">
                  <a14:compatExt spid="_x0000_s14553"/>
                </a:ext>
                <a:ext uri="{FF2B5EF4-FFF2-40B4-BE49-F238E27FC236}">
                  <a16:creationId xmlns:a16="http://schemas.microsoft.com/office/drawing/2014/main" xmlns="" id="{00000000-0008-0000-0000-0000D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261</xdr:row>
          <xdr:rowOff>19050</xdr:rowOff>
        </xdr:from>
        <xdr:to>
          <xdr:col>62</xdr:col>
          <xdr:colOff>47625</xdr:colOff>
          <xdr:row>262</xdr:row>
          <xdr:rowOff>0</xdr:rowOff>
        </xdr:to>
        <xdr:sp macro="" textlink="">
          <xdr:nvSpPr>
            <xdr:cNvPr id="14554" name="Check Box 218" hidden="1">
              <a:extLst>
                <a:ext uri="{63B3BB69-23CF-44E3-9099-C40C66FF867C}">
                  <a14:compatExt spid="_x0000_s14554"/>
                </a:ext>
                <a:ext uri="{FF2B5EF4-FFF2-40B4-BE49-F238E27FC236}">
                  <a16:creationId xmlns:a16="http://schemas.microsoft.com/office/drawing/2014/main" xmlns="" id="{00000000-0008-0000-0000-0000D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262</xdr:row>
          <xdr:rowOff>9525</xdr:rowOff>
        </xdr:from>
        <xdr:to>
          <xdr:col>62</xdr:col>
          <xdr:colOff>47625</xdr:colOff>
          <xdr:row>263</xdr:row>
          <xdr:rowOff>0</xdr:rowOff>
        </xdr:to>
        <xdr:sp macro="" textlink="">
          <xdr:nvSpPr>
            <xdr:cNvPr id="14555" name="Check Box 219" hidden="1">
              <a:extLst>
                <a:ext uri="{63B3BB69-23CF-44E3-9099-C40C66FF867C}">
                  <a14:compatExt spid="_x0000_s14555"/>
                </a:ext>
                <a:ext uri="{FF2B5EF4-FFF2-40B4-BE49-F238E27FC236}">
                  <a16:creationId xmlns:a16="http://schemas.microsoft.com/office/drawing/2014/main" xmlns="" id="{00000000-0008-0000-0000-0000D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264</xdr:row>
          <xdr:rowOff>9525</xdr:rowOff>
        </xdr:from>
        <xdr:to>
          <xdr:col>62</xdr:col>
          <xdr:colOff>47625</xdr:colOff>
          <xdr:row>265</xdr:row>
          <xdr:rowOff>0</xdr:rowOff>
        </xdr:to>
        <xdr:sp macro="" textlink="">
          <xdr:nvSpPr>
            <xdr:cNvPr id="14556" name="Check Box 220" hidden="1">
              <a:extLst>
                <a:ext uri="{63B3BB69-23CF-44E3-9099-C40C66FF867C}">
                  <a14:compatExt spid="_x0000_s14556"/>
                </a:ext>
                <a:ext uri="{FF2B5EF4-FFF2-40B4-BE49-F238E27FC236}">
                  <a16:creationId xmlns:a16="http://schemas.microsoft.com/office/drawing/2014/main" xmlns="" id="{00000000-0008-0000-0000-0000D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265</xdr:row>
          <xdr:rowOff>9525</xdr:rowOff>
        </xdr:from>
        <xdr:to>
          <xdr:col>62</xdr:col>
          <xdr:colOff>47625</xdr:colOff>
          <xdr:row>265</xdr:row>
          <xdr:rowOff>257175</xdr:rowOff>
        </xdr:to>
        <xdr:sp macro="" textlink="">
          <xdr:nvSpPr>
            <xdr:cNvPr id="14557" name="Check Box 221" hidden="1">
              <a:extLst>
                <a:ext uri="{63B3BB69-23CF-44E3-9099-C40C66FF867C}">
                  <a14:compatExt spid="_x0000_s14557"/>
                </a:ext>
                <a:ext uri="{FF2B5EF4-FFF2-40B4-BE49-F238E27FC236}">
                  <a16:creationId xmlns:a16="http://schemas.microsoft.com/office/drawing/2014/main" xmlns="" id="{00000000-0008-0000-0000-0000D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266</xdr:row>
          <xdr:rowOff>9525</xdr:rowOff>
        </xdr:from>
        <xdr:to>
          <xdr:col>62</xdr:col>
          <xdr:colOff>47625</xdr:colOff>
          <xdr:row>266</xdr:row>
          <xdr:rowOff>257175</xdr:rowOff>
        </xdr:to>
        <xdr:sp macro="" textlink="">
          <xdr:nvSpPr>
            <xdr:cNvPr id="14558" name="Check Box 222" hidden="1">
              <a:extLst>
                <a:ext uri="{63B3BB69-23CF-44E3-9099-C40C66FF867C}">
                  <a14:compatExt spid="_x0000_s14558"/>
                </a:ext>
                <a:ext uri="{FF2B5EF4-FFF2-40B4-BE49-F238E27FC236}">
                  <a16:creationId xmlns:a16="http://schemas.microsoft.com/office/drawing/2014/main" xmlns="" id="{00000000-0008-0000-0000-0000D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268</xdr:row>
          <xdr:rowOff>19050</xdr:rowOff>
        </xdr:from>
        <xdr:to>
          <xdr:col>62</xdr:col>
          <xdr:colOff>47625</xdr:colOff>
          <xdr:row>268</xdr:row>
          <xdr:rowOff>257175</xdr:rowOff>
        </xdr:to>
        <xdr:sp macro="" textlink="">
          <xdr:nvSpPr>
            <xdr:cNvPr id="14559" name="Check Box 223" hidden="1">
              <a:extLst>
                <a:ext uri="{63B3BB69-23CF-44E3-9099-C40C66FF867C}">
                  <a14:compatExt spid="_x0000_s14559"/>
                </a:ext>
                <a:ext uri="{FF2B5EF4-FFF2-40B4-BE49-F238E27FC236}">
                  <a16:creationId xmlns:a16="http://schemas.microsoft.com/office/drawing/2014/main" xmlns="" id="{00000000-0008-0000-0000-0000D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269</xdr:row>
          <xdr:rowOff>9525</xdr:rowOff>
        </xdr:from>
        <xdr:to>
          <xdr:col>62</xdr:col>
          <xdr:colOff>47625</xdr:colOff>
          <xdr:row>269</xdr:row>
          <xdr:rowOff>257175</xdr:rowOff>
        </xdr:to>
        <xdr:sp macro="" textlink="">
          <xdr:nvSpPr>
            <xdr:cNvPr id="14560" name="Check Box 224" hidden="1">
              <a:extLst>
                <a:ext uri="{63B3BB69-23CF-44E3-9099-C40C66FF867C}">
                  <a14:compatExt spid="_x0000_s14560"/>
                </a:ext>
                <a:ext uri="{FF2B5EF4-FFF2-40B4-BE49-F238E27FC236}">
                  <a16:creationId xmlns:a16="http://schemas.microsoft.com/office/drawing/2014/main" xmlns="" id="{00000000-0008-0000-0000-0000E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271</xdr:row>
          <xdr:rowOff>9525</xdr:rowOff>
        </xdr:from>
        <xdr:to>
          <xdr:col>62</xdr:col>
          <xdr:colOff>47625</xdr:colOff>
          <xdr:row>271</xdr:row>
          <xdr:rowOff>257175</xdr:rowOff>
        </xdr:to>
        <xdr:sp macro="" textlink="">
          <xdr:nvSpPr>
            <xdr:cNvPr id="14561" name="Check Box 225" hidden="1">
              <a:extLst>
                <a:ext uri="{63B3BB69-23CF-44E3-9099-C40C66FF867C}">
                  <a14:compatExt spid="_x0000_s14561"/>
                </a:ext>
                <a:ext uri="{FF2B5EF4-FFF2-40B4-BE49-F238E27FC236}">
                  <a16:creationId xmlns:a16="http://schemas.microsoft.com/office/drawing/2014/main" xmlns="" id="{00000000-0008-0000-0000-0000E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273</xdr:row>
          <xdr:rowOff>9525</xdr:rowOff>
        </xdr:from>
        <xdr:to>
          <xdr:col>62</xdr:col>
          <xdr:colOff>47625</xdr:colOff>
          <xdr:row>273</xdr:row>
          <xdr:rowOff>257175</xdr:rowOff>
        </xdr:to>
        <xdr:sp macro="" textlink="">
          <xdr:nvSpPr>
            <xdr:cNvPr id="14562" name="Check Box 226" hidden="1">
              <a:extLst>
                <a:ext uri="{63B3BB69-23CF-44E3-9099-C40C66FF867C}">
                  <a14:compatExt spid="_x0000_s14562"/>
                </a:ext>
                <a:ext uri="{FF2B5EF4-FFF2-40B4-BE49-F238E27FC236}">
                  <a16:creationId xmlns:a16="http://schemas.microsoft.com/office/drawing/2014/main" xmlns="" id="{00000000-0008-0000-0000-0000E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275</xdr:row>
          <xdr:rowOff>9525</xdr:rowOff>
        </xdr:from>
        <xdr:to>
          <xdr:col>62</xdr:col>
          <xdr:colOff>47625</xdr:colOff>
          <xdr:row>275</xdr:row>
          <xdr:rowOff>257175</xdr:rowOff>
        </xdr:to>
        <xdr:sp macro="" textlink="">
          <xdr:nvSpPr>
            <xdr:cNvPr id="14563" name="Check Box 227" hidden="1">
              <a:extLst>
                <a:ext uri="{63B3BB69-23CF-44E3-9099-C40C66FF867C}">
                  <a14:compatExt spid="_x0000_s14563"/>
                </a:ext>
                <a:ext uri="{FF2B5EF4-FFF2-40B4-BE49-F238E27FC236}">
                  <a16:creationId xmlns:a16="http://schemas.microsoft.com/office/drawing/2014/main" xmlns="" id="{00000000-0008-0000-0000-0000E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277</xdr:row>
          <xdr:rowOff>19050</xdr:rowOff>
        </xdr:from>
        <xdr:to>
          <xdr:col>62</xdr:col>
          <xdr:colOff>47625</xdr:colOff>
          <xdr:row>277</xdr:row>
          <xdr:rowOff>257175</xdr:rowOff>
        </xdr:to>
        <xdr:sp macro="" textlink="">
          <xdr:nvSpPr>
            <xdr:cNvPr id="14564" name="Check Box 228" hidden="1">
              <a:extLst>
                <a:ext uri="{63B3BB69-23CF-44E3-9099-C40C66FF867C}">
                  <a14:compatExt spid="_x0000_s14564"/>
                </a:ext>
                <a:ext uri="{FF2B5EF4-FFF2-40B4-BE49-F238E27FC236}">
                  <a16:creationId xmlns:a16="http://schemas.microsoft.com/office/drawing/2014/main" xmlns="" id="{00000000-0008-0000-0000-0000E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123825</xdr:colOff>
          <xdr:row>261</xdr:row>
          <xdr:rowOff>19050</xdr:rowOff>
        </xdr:from>
        <xdr:to>
          <xdr:col>65</xdr:col>
          <xdr:colOff>28575</xdr:colOff>
          <xdr:row>262</xdr:row>
          <xdr:rowOff>0</xdr:rowOff>
        </xdr:to>
        <xdr:sp macro="" textlink="">
          <xdr:nvSpPr>
            <xdr:cNvPr id="14565" name="Check Box 229" hidden="1">
              <a:extLst>
                <a:ext uri="{63B3BB69-23CF-44E3-9099-C40C66FF867C}">
                  <a14:compatExt spid="_x0000_s14565"/>
                </a:ext>
                <a:ext uri="{FF2B5EF4-FFF2-40B4-BE49-F238E27FC236}">
                  <a16:creationId xmlns:a16="http://schemas.microsoft.com/office/drawing/2014/main" xmlns="" id="{00000000-0008-0000-0000-0000E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123825</xdr:colOff>
          <xdr:row>262</xdr:row>
          <xdr:rowOff>19050</xdr:rowOff>
        </xdr:from>
        <xdr:to>
          <xdr:col>65</xdr:col>
          <xdr:colOff>28575</xdr:colOff>
          <xdr:row>263</xdr:row>
          <xdr:rowOff>0</xdr:rowOff>
        </xdr:to>
        <xdr:sp macro="" textlink="">
          <xdr:nvSpPr>
            <xdr:cNvPr id="14566" name="Check Box 230" hidden="1">
              <a:extLst>
                <a:ext uri="{63B3BB69-23CF-44E3-9099-C40C66FF867C}">
                  <a14:compatExt spid="_x0000_s14566"/>
                </a:ext>
                <a:ext uri="{FF2B5EF4-FFF2-40B4-BE49-F238E27FC236}">
                  <a16:creationId xmlns:a16="http://schemas.microsoft.com/office/drawing/2014/main" xmlns="" id="{00000000-0008-0000-0000-0000E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123825</xdr:colOff>
          <xdr:row>261</xdr:row>
          <xdr:rowOff>19050</xdr:rowOff>
        </xdr:from>
        <xdr:to>
          <xdr:col>67</xdr:col>
          <xdr:colOff>76200</xdr:colOff>
          <xdr:row>262</xdr:row>
          <xdr:rowOff>0</xdr:rowOff>
        </xdr:to>
        <xdr:sp macro="" textlink="">
          <xdr:nvSpPr>
            <xdr:cNvPr id="14567" name="Check Box 231" hidden="1">
              <a:extLst>
                <a:ext uri="{63B3BB69-23CF-44E3-9099-C40C66FF867C}">
                  <a14:compatExt spid="_x0000_s14567"/>
                </a:ext>
                <a:ext uri="{FF2B5EF4-FFF2-40B4-BE49-F238E27FC236}">
                  <a16:creationId xmlns:a16="http://schemas.microsoft.com/office/drawing/2014/main" xmlns="" id="{00000000-0008-0000-0000-0000E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261</xdr:row>
          <xdr:rowOff>19050</xdr:rowOff>
        </xdr:from>
        <xdr:to>
          <xdr:col>70</xdr:col>
          <xdr:colOff>190500</xdr:colOff>
          <xdr:row>262</xdr:row>
          <xdr:rowOff>0</xdr:rowOff>
        </xdr:to>
        <xdr:sp macro="" textlink="">
          <xdr:nvSpPr>
            <xdr:cNvPr id="14568" name="Check Box 232" hidden="1">
              <a:extLst>
                <a:ext uri="{63B3BB69-23CF-44E3-9099-C40C66FF867C}">
                  <a14:compatExt spid="_x0000_s14568"/>
                </a:ext>
                <a:ext uri="{FF2B5EF4-FFF2-40B4-BE49-F238E27FC236}">
                  <a16:creationId xmlns:a16="http://schemas.microsoft.com/office/drawing/2014/main" xmlns="" id="{00000000-0008-0000-0000-0000E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133350</xdr:colOff>
          <xdr:row>261</xdr:row>
          <xdr:rowOff>19050</xdr:rowOff>
        </xdr:from>
        <xdr:to>
          <xdr:col>76</xdr:col>
          <xdr:colOff>123825</xdr:colOff>
          <xdr:row>262</xdr:row>
          <xdr:rowOff>0</xdr:rowOff>
        </xdr:to>
        <xdr:sp macro="" textlink="">
          <xdr:nvSpPr>
            <xdr:cNvPr id="14569" name="Check Box 233" hidden="1">
              <a:extLst>
                <a:ext uri="{63B3BB69-23CF-44E3-9099-C40C66FF867C}">
                  <a14:compatExt spid="_x0000_s14569"/>
                </a:ext>
                <a:ext uri="{FF2B5EF4-FFF2-40B4-BE49-F238E27FC236}">
                  <a16:creationId xmlns:a16="http://schemas.microsoft.com/office/drawing/2014/main" xmlns="" id="{00000000-0008-0000-0000-0000E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95250</xdr:colOff>
          <xdr:row>261</xdr:row>
          <xdr:rowOff>19050</xdr:rowOff>
        </xdr:from>
        <xdr:to>
          <xdr:col>82</xdr:col>
          <xdr:colOff>104775</xdr:colOff>
          <xdr:row>262</xdr:row>
          <xdr:rowOff>0</xdr:rowOff>
        </xdr:to>
        <xdr:sp macro="" textlink="">
          <xdr:nvSpPr>
            <xdr:cNvPr id="14570" name="Check Box 234" hidden="1">
              <a:extLst>
                <a:ext uri="{63B3BB69-23CF-44E3-9099-C40C66FF867C}">
                  <a14:compatExt spid="_x0000_s14570"/>
                </a:ext>
                <a:ext uri="{FF2B5EF4-FFF2-40B4-BE49-F238E27FC236}">
                  <a16:creationId xmlns:a16="http://schemas.microsoft.com/office/drawing/2014/main" xmlns="" id="{00000000-0008-0000-0000-0000E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264</xdr:row>
          <xdr:rowOff>19050</xdr:rowOff>
        </xdr:from>
        <xdr:to>
          <xdr:col>69</xdr:col>
          <xdr:colOff>9525</xdr:colOff>
          <xdr:row>265</xdr:row>
          <xdr:rowOff>0</xdr:rowOff>
        </xdr:to>
        <xdr:sp macro="" textlink="">
          <xdr:nvSpPr>
            <xdr:cNvPr id="14571" name="Check Box 235" hidden="1">
              <a:extLst>
                <a:ext uri="{63B3BB69-23CF-44E3-9099-C40C66FF867C}">
                  <a14:compatExt spid="_x0000_s14571"/>
                </a:ext>
                <a:ext uri="{FF2B5EF4-FFF2-40B4-BE49-F238E27FC236}">
                  <a16:creationId xmlns:a16="http://schemas.microsoft.com/office/drawing/2014/main" xmlns="" id="{00000000-0008-0000-0000-0000E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0</xdr:colOff>
          <xdr:row>264</xdr:row>
          <xdr:rowOff>19050</xdr:rowOff>
        </xdr:from>
        <xdr:to>
          <xdr:col>73</xdr:col>
          <xdr:colOff>57150</xdr:colOff>
          <xdr:row>265</xdr:row>
          <xdr:rowOff>0</xdr:rowOff>
        </xdr:to>
        <xdr:sp macro="" textlink="">
          <xdr:nvSpPr>
            <xdr:cNvPr id="14572" name="Check Box 236" hidden="1">
              <a:extLst>
                <a:ext uri="{63B3BB69-23CF-44E3-9099-C40C66FF867C}">
                  <a14:compatExt spid="_x0000_s14572"/>
                </a:ext>
                <a:ext uri="{FF2B5EF4-FFF2-40B4-BE49-F238E27FC236}">
                  <a16:creationId xmlns:a16="http://schemas.microsoft.com/office/drawing/2014/main" xmlns="" id="{00000000-0008-0000-0000-0000E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142875</xdr:colOff>
          <xdr:row>264</xdr:row>
          <xdr:rowOff>19050</xdr:rowOff>
        </xdr:from>
        <xdr:to>
          <xdr:col>79</xdr:col>
          <xdr:colOff>0</xdr:colOff>
          <xdr:row>265</xdr:row>
          <xdr:rowOff>0</xdr:rowOff>
        </xdr:to>
        <xdr:sp macro="" textlink="">
          <xdr:nvSpPr>
            <xdr:cNvPr id="14573" name="Check Box 237" hidden="1">
              <a:extLst>
                <a:ext uri="{63B3BB69-23CF-44E3-9099-C40C66FF867C}">
                  <a14:compatExt spid="_x0000_s14573"/>
                </a:ext>
                <a:ext uri="{FF2B5EF4-FFF2-40B4-BE49-F238E27FC236}">
                  <a16:creationId xmlns:a16="http://schemas.microsoft.com/office/drawing/2014/main" xmlns="" id="{00000000-0008-0000-0000-0000E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xdr:col>
          <xdr:colOff>123825</xdr:colOff>
          <xdr:row>264</xdr:row>
          <xdr:rowOff>19050</xdr:rowOff>
        </xdr:from>
        <xdr:to>
          <xdr:col>84</xdr:col>
          <xdr:colOff>133350</xdr:colOff>
          <xdr:row>265</xdr:row>
          <xdr:rowOff>0</xdr:rowOff>
        </xdr:to>
        <xdr:sp macro="" textlink="">
          <xdr:nvSpPr>
            <xdr:cNvPr id="14574" name="Check Box 238" hidden="1">
              <a:extLst>
                <a:ext uri="{63B3BB69-23CF-44E3-9099-C40C66FF867C}">
                  <a14:compatExt spid="_x0000_s14574"/>
                </a:ext>
                <a:ext uri="{FF2B5EF4-FFF2-40B4-BE49-F238E27FC236}">
                  <a16:creationId xmlns:a16="http://schemas.microsoft.com/office/drawing/2014/main" xmlns="" id="{00000000-0008-0000-0000-0000E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104775</xdr:colOff>
          <xdr:row>265</xdr:row>
          <xdr:rowOff>19050</xdr:rowOff>
        </xdr:from>
        <xdr:to>
          <xdr:col>74</xdr:col>
          <xdr:colOff>28575</xdr:colOff>
          <xdr:row>265</xdr:row>
          <xdr:rowOff>257175</xdr:rowOff>
        </xdr:to>
        <xdr:sp macro="" textlink="">
          <xdr:nvSpPr>
            <xdr:cNvPr id="14575" name="Check Box 239" hidden="1">
              <a:extLst>
                <a:ext uri="{63B3BB69-23CF-44E3-9099-C40C66FF867C}">
                  <a14:compatExt spid="_x0000_s14575"/>
                </a:ext>
                <a:ext uri="{FF2B5EF4-FFF2-40B4-BE49-F238E27FC236}">
                  <a16:creationId xmlns:a16="http://schemas.microsoft.com/office/drawing/2014/main" xmlns="" id="{00000000-0008-0000-0000-0000E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114300</xdr:colOff>
          <xdr:row>265</xdr:row>
          <xdr:rowOff>19050</xdr:rowOff>
        </xdr:from>
        <xdr:to>
          <xdr:col>67</xdr:col>
          <xdr:colOff>76200</xdr:colOff>
          <xdr:row>265</xdr:row>
          <xdr:rowOff>257175</xdr:rowOff>
        </xdr:to>
        <xdr:sp macro="" textlink="">
          <xdr:nvSpPr>
            <xdr:cNvPr id="14576" name="Check Box 240" hidden="1">
              <a:extLst>
                <a:ext uri="{63B3BB69-23CF-44E3-9099-C40C66FF867C}">
                  <a14:compatExt spid="_x0000_s14576"/>
                </a:ext>
                <a:ext uri="{FF2B5EF4-FFF2-40B4-BE49-F238E27FC236}">
                  <a16:creationId xmlns:a16="http://schemas.microsoft.com/office/drawing/2014/main" xmlns="" id="{00000000-0008-0000-0000-0000F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114300</xdr:colOff>
          <xdr:row>266</xdr:row>
          <xdr:rowOff>19050</xdr:rowOff>
        </xdr:from>
        <xdr:to>
          <xdr:col>67</xdr:col>
          <xdr:colOff>76200</xdr:colOff>
          <xdr:row>266</xdr:row>
          <xdr:rowOff>266700</xdr:rowOff>
        </xdr:to>
        <xdr:sp macro="" textlink="">
          <xdr:nvSpPr>
            <xdr:cNvPr id="14577" name="Check Box 241" hidden="1">
              <a:extLst>
                <a:ext uri="{63B3BB69-23CF-44E3-9099-C40C66FF867C}">
                  <a14:compatExt spid="_x0000_s14577"/>
                </a:ext>
                <a:ext uri="{FF2B5EF4-FFF2-40B4-BE49-F238E27FC236}">
                  <a16:creationId xmlns:a16="http://schemas.microsoft.com/office/drawing/2014/main" xmlns="" id="{00000000-0008-0000-0000-0000F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66675</xdr:colOff>
          <xdr:row>268</xdr:row>
          <xdr:rowOff>19050</xdr:rowOff>
        </xdr:from>
        <xdr:to>
          <xdr:col>68</xdr:col>
          <xdr:colOff>85725</xdr:colOff>
          <xdr:row>268</xdr:row>
          <xdr:rowOff>257175</xdr:rowOff>
        </xdr:to>
        <xdr:sp macro="" textlink="">
          <xdr:nvSpPr>
            <xdr:cNvPr id="14578" name="Check Box 242" hidden="1">
              <a:extLst>
                <a:ext uri="{63B3BB69-23CF-44E3-9099-C40C66FF867C}">
                  <a14:compatExt spid="_x0000_s14578"/>
                </a:ext>
                <a:ext uri="{FF2B5EF4-FFF2-40B4-BE49-F238E27FC236}">
                  <a16:creationId xmlns:a16="http://schemas.microsoft.com/office/drawing/2014/main" xmlns="" id="{00000000-0008-0000-0000-0000F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133350</xdr:colOff>
          <xdr:row>269</xdr:row>
          <xdr:rowOff>19050</xdr:rowOff>
        </xdr:from>
        <xdr:to>
          <xdr:col>65</xdr:col>
          <xdr:colOff>47625</xdr:colOff>
          <xdr:row>269</xdr:row>
          <xdr:rowOff>257175</xdr:rowOff>
        </xdr:to>
        <xdr:sp macro="" textlink="">
          <xdr:nvSpPr>
            <xdr:cNvPr id="14579" name="Check Box 243" hidden="1">
              <a:extLst>
                <a:ext uri="{63B3BB69-23CF-44E3-9099-C40C66FF867C}">
                  <a14:compatExt spid="_x0000_s14579"/>
                </a:ext>
                <a:ext uri="{FF2B5EF4-FFF2-40B4-BE49-F238E27FC236}">
                  <a16:creationId xmlns:a16="http://schemas.microsoft.com/office/drawing/2014/main" xmlns="" id="{00000000-0008-0000-0000-0000F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76200</xdr:colOff>
          <xdr:row>275</xdr:row>
          <xdr:rowOff>19050</xdr:rowOff>
        </xdr:from>
        <xdr:to>
          <xdr:col>67</xdr:col>
          <xdr:colOff>57150</xdr:colOff>
          <xdr:row>275</xdr:row>
          <xdr:rowOff>257175</xdr:rowOff>
        </xdr:to>
        <xdr:sp macro="" textlink="">
          <xdr:nvSpPr>
            <xdr:cNvPr id="14580" name="Check Box 244" hidden="1">
              <a:extLst>
                <a:ext uri="{63B3BB69-23CF-44E3-9099-C40C66FF867C}">
                  <a14:compatExt spid="_x0000_s14580"/>
                </a:ext>
                <a:ext uri="{FF2B5EF4-FFF2-40B4-BE49-F238E27FC236}">
                  <a16:creationId xmlns:a16="http://schemas.microsoft.com/office/drawing/2014/main" xmlns="" id="{00000000-0008-0000-0000-0000F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85725</xdr:colOff>
          <xdr:row>275</xdr:row>
          <xdr:rowOff>19050</xdr:rowOff>
        </xdr:from>
        <xdr:to>
          <xdr:col>70</xdr:col>
          <xdr:colOff>180975</xdr:colOff>
          <xdr:row>275</xdr:row>
          <xdr:rowOff>257175</xdr:rowOff>
        </xdr:to>
        <xdr:sp macro="" textlink="">
          <xdr:nvSpPr>
            <xdr:cNvPr id="14581" name="Check Box 245" hidden="1">
              <a:extLst>
                <a:ext uri="{63B3BB69-23CF-44E3-9099-C40C66FF867C}">
                  <a14:compatExt spid="_x0000_s14581"/>
                </a:ext>
                <a:ext uri="{FF2B5EF4-FFF2-40B4-BE49-F238E27FC236}">
                  <a16:creationId xmlns:a16="http://schemas.microsoft.com/office/drawing/2014/main" xmlns="" id="{00000000-0008-0000-0000-0000F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85725</xdr:colOff>
          <xdr:row>277</xdr:row>
          <xdr:rowOff>19050</xdr:rowOff>
        </xdr:from>
        <xdr:to>
          <xdr:col>70</xdr:col>
          <xdr:colOff>180975</xdr:colOff>
          <xdr:row>277</xdr:row>
          <xdr:rowOff>257175</xdr:rowOff>
        </xdr:to>
        <xdr:sp macro="" textlink="">
          <xdr:nvSpPr>
            <xdr:cNvPr id="14582" name="Check Box 246" hidden="1">
              <a:extLst>
                <a:ext uri="{63B3BB69-23CF-44E3-9099-C40C66FF867C}">
                  <a14:compatExt spid="_x0000_s14582"/>
                </a:ext>
                <a:ext uri="{FF2B5EF4-FFF2-40B4-BE49-F238E27FC236}">
                  <a16:creationId xmlns:a16="http://schemas.microsoft.com/office/drawing/2014/main" xmlns="" id="{00000000-0008-0000-0000-0000F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66675</xdr:colOff>
          <xdr:row>277</xdr:row>
          <xdr:rowOff>19050</xdr:rowOff>
        </xdr:from>
        <xdr:to>
          <xdr:col>67</xdr:col>
          <xdr:colOff>38100</xdr:colOff>
          <xdr:row>277</xdr:row>
          <xdr:rowOff>257175</xdr:rowOff>
        </xdr:to>
        <xdr:sp macro="" textlink="">
          <xdr:nvSpPr>
            <xdr:cNvPr id="14583" name="Check Box 247" hidden="1">
              <a:extLst>
                <a:ext uri="{63B3BB69-23CF-44E3-9099-C40C66FF867C}">
                  <a14:compatExt spid="_x0000_s14583"/>
                </a:ext>
                <a:ext uri="{FF2B5EF4-FFF2-40B4-BE49-F238E27FC236}">
                  <a16:creationId xmlns:a16="http://schemas.microsoft.com/office/drawing/2014/main" xmlns="" id="{00000000-0008-0000-0000-0000F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47625</xdr:colOff>
          <xdr:row>281</xdr:row>
          <xdr:rowOff>19050</xdr:rowOff>
        </xdr:from>
        <xdr:to>
          <xdr:col>62</xdr:col>
          <xdr:colOff>66675</xdr:colOff>
          <xdr:row>281</xdr:row>
          <xdr:rowOff>257175</xdr:rowOff>
        </xdr:to>
        <xdr:sp macro="" textlink="">
          <xdr:nvSpPr>
            <xdr:cNvPr id="14584" name="Check Box 248" hidden="1">
              <a:extLst>
                <a:ext uri="{63B3BB69-23CF-44E3-9099-C40C66FF867C}">
                  <a14:compatExt spid="_x0000_s14584"/>
                </a:ext>
                <a:ext uri="{FF2B5EF4-FFF2-40B4-BE49-F238E27FC236}">
                  <a16:creationId xmlns:a16="http://schemas.microsoft.com/office/drawing/2014/main" xmlns="" id="{00000000-0008-0000-0000-0000F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95250</xdr:colOff>
          <xdr:row>281</xdr:row>
          <xdr:rowOff>19050</xdr:rowOff>
        </xdr:from>
        <xdr:to>
          <xdr:col>64</xdr:col>
          <xdr:colOff>361950</xdr:colOff>
          <xdr:row>281</xdr:row>
          <xdr:rowOff>257175</xdr:rowOff>
        </xdr:to>
        <xdr:sp macro="" textlink="">
          <xdr:nvSpPr>
            <xdr:cNvPr id="14585" name="Check Box 249" hidden="1">
              <a:extLst>
                <a:ext uri="{63B3BB69-23CF-44E3-9099-C40C66FF867C}">
                  <a14:compatExt spid="_x0000_s14585"/>
                </a:ext>
                <a:ext uri="{FF2B5EF4-FFF2-40B4-BE49-F238E27FC236}">
                  <a16:creationId xmlns:a16="http://schemas.microsoft.com/office/drawing/2014/main" xmlns="" id="{00000000-0008-0000-0000-0000F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47625</xdr:colOff>
          <xdr:row>282</xdr:row>
          <xdr:rowOff>28575</xdr:rowOff>
        </xdr:from>
        <xdr:to>
          <xdr:col>62</xdr:col>
          <xdr:colOff>66675</xdr:colOff>
          <xdr:row>282</xdr:row>
          <xdr:rowOff>276225</xdr:rowOff>
        </xdr:to>
        <xdr:sp macro="" textlink="">
          <xdr:nvSpPr>
            <xdr:cNvPr id="14586" name="Check Box 250" hidden="1">
              <a:extLst>
                <a:ext uri="{63B3BB69-23CF-44E3-9099-C40C66FF867C}">
                  <a14:compatExt spid="_x0000_s14586"/>
                </a:ext>
                <a:ext uri="{FF2B5EF4-FFF2-40B4-BE49-F238E27FC236}">
                  <a16:creationId xmlns:a16="http://schemas.microsoft.com/office/drawing/2014/main" xmlns="" id="{00000000-0008-0000-0000-0000F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47625</xdr:colOff>
          <xdr:row>57</xdr:row>
          <xdr:rowOff>19050</xdr:rowOff>
        </xdr:from>
        <xdr:to>
          <xdr:col>62</xdr:col>
          <xdr:colOff>104775</xdr:colOff>
          <xdr:row>57</xdr:row>
          <xdr:rowOff>476250</xdr:rowOff>
        </xdr:to>
        <xdr:sp macro="" textlink="">
          <xdr:nvSpPr>
            <xdr:cNvPr id="14587" name="Check Box 251" hidden="1">
              <a:extLst>
                <a:ext uri="{63B3BB69-23CF-44E3-9099-C40C66FF867C}">
                  <a14:compatExt spid="_x0000_s14587"/>
                </a:ext>
                <a:ext uri="{FF2B5EF4-FFF2-40B4-BE49-F238E27FC236}">
                  <a16:creationId xmlns:a16="http://schemas.microsoft.com/office/drawing/2014/main" xmlns="" id="{00000000-0008-0000-0000-0000F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68</xdr:row>
          <xdr:rowOff>66675</xdr:rowOff>
        </xdr:from>
        <xdr:to>
          <xdr:col>62</xdr:col>
          <xdr:colOff>123825</xdr:colOff>
          <xdr:row>68</xdr:row>
          <xdr:rowOff>466725</xdr:rowOff>
        </xdr:to>
        <xdr:sp macro="" textlink="">
          <xdr:nvSpPr>
            <xdr:cNvPr id="14588" name="Check Box 252" hidden="1">
              <a:extLst>
                <a:ext uri="{63B3BB69-23CF-44E3-9099-C40C66FF867C}">
                  <a14:compatExt spid="_x0000_s14588"/>
                </a:ext>
                <a:ext uri="{FF2B5EF4-FFF2-40B4-BE49-F238E27FC236}">
                  <a16:creationId xmlns:a16="http://schemas.microsoft.com/office/drawing/2014/main" xmlns="" id="{00000000-0008-0000-0000-0000F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91</xdr:row>
          <xdr:rowOff>133350</xdr:rowOff>
        </xdr:from>
        <xdr:to>
          <xdr:col>62</xdr:col>
          <xdr:colOff>123825</xdr:colOff>
          <xdr:row>92</xdr:row>
          <xdr:rowOff>0</xdr:rowOff>
        </xdr:to>
        <xdr:sp macro="" textlink="">
          <xdr:nvSpPr>
            <xdr:cNvPr id="14589" name="Check Box 253" hidden="1">
              <a:extLst>
                <a:ext uri="{63B3BB69-23CF-44E3-9099-C40C66FF867C}">
                  <a14:compatExt spid="_x0000_s14589"/>
                </a:ext>
                <a:ext uri="{FF2B5EF4-FFF2-40B4-BE49-F238E27FC236}">
                  <a16:creationId xmlns:a16="http://schemas.microsoft.com/office/drawing/2014/main" xmlns="" id="{00000000-0008-0000-0000-0000F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102</xdr:row>
          <xdr:rowOff>114300</xdr:rowOff>
        </xdr:from>
        <xdr:to>
          <xdr:col>62</xdr:col>
          <xdr:colOff>123825</xdr:colOff>
          <xdr:row>103</xdr:row>
          <xdr:rowOff>0</xdr:rowOff>
        </xdr:to>
        <xdr:sp macro="" textlink="">
          <xdr:nvSpPr>
            <xdr:cNvPr id="14590" name="Check Box 254" hidden="1">
              <a:extLst>
                <a:ext uri="{63B3BB69-23CF-44E3-9099-C40C66FF867C}">
                  <a14:compatExt spid="_x0000_s14590"/>
                </a:ext>
                <a:ext uri="{FF2B5EF4-FFF2-40B4-BE49-F238E27FC236}">
                  <a16:creationId xmlns:a16="http://schemas.microsoft.com/office/drawing/2014/main" xmlns="" id="{00000000-0008-0000-0000-0000F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278</xdr:row>
          <xdr:rowOff>28575</xdr:rowOff>
        </xdr:from>
        <xdr:to>
          <xdr:col>62</xdr:col>
          <xdr:colOff>66675</xdr:colOff>
          <xdr:row>279</xdr:row>
          <xdr:rowOff>0</xdr:rowOff>
        </xdr:to>
        <xdr:sp macro="" textlink="">
          <xdr:nvSpPr>
            <xdr:cNvPr id="14591" name="Check Box 255" hidden="1">
              <a:extLst>
                <a:ext uri="{63B3BB69-23CF-44E3-9099-C40C66FF867C}">
                  <a14:compatExt spid="_x0000_s14591"/>
                </a:ext>
                <a:ext uri="{FF2B5EF4-FFF2-40B4-BE49-F238E27FC236}">
                  <a16:creationId xmlns:a16="http://schemas.microsoft.com/office/drawing/2014/main" xmlns="" id="{00000000-0008-0000-0000-0000F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57150</xdr:colOff>
          <xdr:row>138</xdr:row>
          <xdr:rowOff>123825</xdr:rowOff>
        </xdr:from>
        <xdr:to>
          <xdr:col>62</xdr:col>
          <xdr:colOff>95250</xdr:colOff>
          <xdr:row>139</xdr:row>
          <xdr:rowOff>152400</xdr:rowOff>
        </xdr:to>
        <xdr:sp macro="" textlink="">
          <xdr:nvSpPr>
            <xdr:cNvPr id="14592" name="Check Box 256" hidden="1">
              <a:extLst>
                <a:ext uri="{63B3BB69-23CF-44E3-9099-C40C66FF867C}">
                  <a14:compatExt spid="_x0000_s14592"/>
                </a:ext>
                <a:ext uri="{FF2B5EF4-FFF2-40B4-BE49-F238E27FC236}">
                  <a16:creationId xmlns:a16="http://schemas.microsoft.com/office/drawing/2014/main" xmlns="" id="{00000000-0008-0000-0000-00000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66675</xdr:colOff>
          <xdr:row>149</xdr:row>
          <xdr:rowOff>104775</xdr:rowOff>
        </xdr:from>
        <xdr:to>
          <xdr:col>62</xdr:col>
          <xdr:colOff>104775</xdr:colOff>
          <xdr:row>150</xdr:row>
          <xdr:rowOff>133350</xdr:rowOff>
        </xdr:to>
        <xdr:sp macro="" textlink="">
          <xdr:nvSpPr>
            <xdr:cNvPr id="14593" name="Check Box 257" hidden="1">
              <a:extLst>
                <a:ext uri="{63B3BB69-23CF-44E3-9099-C40C66FF867C}">
                  <a14:compatExt spid="_x0000_s14593"/>
                </a:ext>
                <a:ext uri="{FF2B5EF4-FFF2-40B4-BE49-F238E27FC236}">
                  <a16:creationId xmlns:a16="http://schemas.microsoft.com/office/drawing/2014/main" xmlns="" id="{00000000-0008-0000-0000-00000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66675</xdr:colOff>
          <xdr:row>160</xdr:row>
          <xdr:rowOff>114300</xdr:rowOff>
        </xdr:from>
        <xdr:to>
          <xdr:col>62</xdr:col>
          <xdr:colOff>104775</xdr:colOff>
          <xdr:row>161</xdr:row>
          <xdr:rowOff>142875</xdr:rowOff>
        </xdr:to>
        <xdr:sp macro="" textlink="">
          <xdr:nvSpPr>
            <xdr:cNvPr id="14594" name="Check Box 258" hidden="1">
              <a:extLst>
                <a:ext uri="{63B3BB69-23CF-44E3-9099-C40C66FF867C}">
                  <a14:compatExt spid="_x0000_s14594"/>
                </a:ext>
                <a:ext uri="{FF2B5EF4-FFF2-40B4-BE49-F238E27FC236}">
                  <a16:creationId xmlns:a16="http://schemas.microsoft.com/office/drawing/2014/main" xmlns="" id="{00000000-0008-0000-0000-00000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65</xdr:col>
      <xdr:colOff>171369</xdr:colOff>
      <xdr:row>141</xdr:row>
      <xdr:rowOff>23231</xdr:rowOff>
    </xdr:from>
    <xdr:to>
      <xdr:col>65</xdr:col>
      <xdr:colOff>252679</xdr:colOff>
      <xdr:row>142</xdr:row>
      <xdr:rowOff>162622</xdr:rowOff>
    </xdr:to>
    <xdr:sp macro="" textlink="">
      <xdr:nvSpPr>
        <xdr:cNvPr id="344" name="左大かっこ 343">
          <a:extLst>
            <a:ext uri="{FF2B5EF4-FFF2-40B4-BE49-F238E27FC236}">
              <a16:creationId xmlns:a16="http://schemas.microsoft.com/office/drawing/2014/main" xmlns="" id="{00000000-0008-0000-0000-000058010000}"/>
            </a:ext>
          </a:extLst>
        </xdr:cNvPr>
        <xdr:cNvSpPr/>
      </xdr:nvSpPr>
      <xdr:spPr>
        <a:xfrm>
          <a:off x="12990898" y="47110349"/>
          <a:ext cx="81310" cy="352302"/>
        </a:xfrm>
        <a:prstGeom prst="leftBracket">
          <a:avLst>
            <a:gd name="adj" fmla="val 23141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90</xdr:col>
      <xdr:colOff>70061</xdr:colOff>
      <xdr:row>141</xdr:row>
      <xdr:rowOff>80491</xdr:rowOff>
    </xdr:from>
    <xdr:to>
      <xdr:col>90</xdr:col>
      <xdr:colOff>145669</xdr:colOff>
      <xdr:row>142</xdr:row>
      <xdr:rowOff>196651</xdr:rowOff>
    </xdr:to>
    <xdr:sp macro="" textlink="">
      <xdr:nvSpPr>
        <xdr:cNvPr id="345" name="左大かっこ 344">
          <a:extLst>
            <a:ext uri="{FF2B5EF4-FFF2-40B4-BE49-F238E27FC236}">
              <a16:creationId xmlns:a16="http://schemas.microsoft.com/office/drawing/2014/main" xmlns="" id="{00000000-0008-0000-0000-000059010000}"/>
            </a:ext>
          </a:extLst>
        </xdr:cNvPr>
        <xdr:cNvSpPr/>
      </xdr:nvSpPr>
      <xdr:spPr>
        <a:xfrm flipH="1">
          <a:off x="17831385" y="47167609"/>
          <a:ext cx="75608" cy="329071"/>
        </a:xfrm>
        <a:prstGeom prst="leftBracket">
          <a:avLst>
            <a:gd name="adj" fmla="val 231410"/>
          </a:avLst>
        </a:prstGeom>
        <a:ln>
          <a:solidFill>
            <a:sysClr val="windowText" lastClr="000000"/>
          </a:solidFill>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61</xdr:col>
          <xdr:colOff>66675</xdr:colOff>
          <xdr:row>143</xdr:row>
          <xdr:rowOff>142875</xdr:rowOff>
        </xdr:from>
        <xdr:to>
          <xdr:col>62</xdr:col>
          <xdr:colOff>104775</xdr:colOff>
          <xdr:row>144</xdr:row>
          <xdr:rowOff>161925</xdr:rowOff>
        </xdr:to>
        <xdr:sp macro="" textlink="">
          <xdr:nvSpPr>
            <xdr:cNvPr id="14595" name="Check Box 259" hidden="1">
              <a:extLst>
                <a:ext uri="{63B3BB69-23CF-44E3-9099-C40C66FF867C}">
                  <a14:compatExt spid="_x0000_s14595"/>
                </a:ext>
                <a:ext uri="{FF2B5EF4-FFF2-40B4-BE49-F238E27FC236}">
                  <a16:creationId xmlns:a16="http://schemas.microsoft.com/office/drawing/2014/main" xmlns="" id="{00000000-0008-0000-0000-00000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65</xdr:col>
      <xdr:colOff>131756</xdr:colOff>
      <xdr:row>151</xdr:row>
      <xdr:rowOff>38231</xdr:rowOff>
    </xdr:from>
    <xdr:to>
      <xdr:col>65</xdr:col>
      <xdr:colOff>258535</xdr:colOff>
      <xdr:row>153</xdr:row>
      <xdr:rowOff>136071</xdr:rowOff>
    </xdr:to>
    <xdr:sp macro="" textlink="">
      <xdr:nvSpPr>
        <xdr:cNvPr id="347" name="左大かっこ 346">
          <a:extLst>
            <a:ext uri="{FF2B5EF4-FFF2-40B4-BE49-F238E27FC236}">
              <a16:creationId xmlns:a16="http://schemas.microsoft.com/office/drawing/2014/main" xmlns="" id="{00000000-0008-0000-0000-00005B010000}"/>
            </a:ext>
          </a:extLst>
        </xdr:cNvPr>
        <xdr:cNvSpPr/>
      </xdr:nvSpPr>
      <xdr:spPr>
        <a:xfrm>
          <a:off x="12446220" y="48887874"/>
          <a:ext cx="126779" cy="506054"/>
        </a:xfrm>
        <a:prstGeom prst="leftBracket">
          <a:avLst>
            <a:gd name="adj" fmla="val 23141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65</xdr:col>
      <xdr:colOff>116078</xdr:colOff>
      <xdr:row>162</xdr:row>
      <xdr:rowOff>49251</xdr:rowOff>
    </xdr:from>
    <xdr:to>
      <xdr:col>65</xdr:col>
      <xdr:colOff>220620</xdr:colOff>
      <xdr:row>164</xdr:row>
      <xdr:rowOff>0</xdr:rowOff>
    </xdr:to>
    <xdr:sp macro="" textlink="">
      <xdr:nvSpPr>
        <xdr:cNvPr id="348" name="左大かっこ 347">
          <a:extLst>
            <a:ext uri="{FF2B5EF4-FFF2-40B4-BE49-F238E27FC236}">
              <a16:creationId xmlns:a16="http://schemas.microsoft.com/office/drawing/2014/main" xmlns="" id="{00000000-0008-0000-0000-00005C010000}"/>
            </a:ext>
          </a:extLst>
        </xdr:cNvPr>
        <xdr:cNvSpPr/>
      </xdr:nvSpPr>
      <xdr:spPr>
        <a:xfrm>
          <a:off x="12935607" y="52134192"/>
          <a:ext cx="104542" cy="365367"/>
        </a:xfrm>
        <a:prstGeom prst="leftBracket">
          <a:avLst>
            <a:gd name="adj" fmla="val 23141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61</xdr:col>
          <xdr:colOff>66675</xdr:colOff>
          <xdr:row>154</xdr:row>
          <xdr:rowOff>133350</xdr:rowOff>
        </xdr:from>
        <xdr:to>
          <xdr:col>62</xdr:col>
          <xdr:colOff>85725</xdr:colOff>
          <xdr:row>155</xdr:row>
          <xdr:rowOff>133350</xdr:rowOff>
        </xdr:to>
        <xdr:sp macro="" textlink="">
          <xdr:nvSpPr>
            <xdr:cNvPr id="14596" name="Check Box 260" hidden="1">
              <a:extLst>
                <a:ext uri="{63B3BB69-23CF-44E3-9099-C40C66FF867C}">
                  <a14:compatExt spid="_x0000_s14596"/>
                </a:ext>
                <a:ext uri="{FF2B5EF4-FFF2-40B4-BE49-F238E27FC236}">
                  <a16:creationId xmlns:a16="http://schemas.microsoft.com/office/drawing/2014/main" xmlns="" id="{00000000-0008-0000-0000-00000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76200</xdr:colOff>
          <xdr:row>164</xdr:row>
          <xdr:rowOff>142875</xdr:rowOff>
        </xdr:from>
        <xdr:to>
          <xdr:col>62</xdr:col>
          <xdr:colOff>95250</xdr:colOff>
          <xdr:row>165</xdr:row>
          <xdr:rowOff>161925</xdr:rowOff>
        </xdr:to>
        <xdr:sp macro="" textlink="">
          <xdr:nvSpPr>
            <xdr:cNvPr id="14597" name="Check Box 261" hidden="1">
              <a:extLst>
                <a:ext uri="{63B3BB69-23CF-44E3-9099-C40C66FF867C}">
                  <a14:compatExt spid="_x0000_s14597"/>
                </a:ext>
                <a:ext uri="{FF2B5EF4-FFF2-40B4-BE49-F238E27FC236}">
                  <a16:creationId xmlns:a16="http://schemas.microsoft.com/office/drawing/2014/main" xmlns="" id="{00000000-0008-0000-0000-00000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63</xdr:col>
      <xdr:colOff>149913</xdr:colOff>
      <xdr:row>136</xdr:row>
      <xdr:rowOff>47418</xdr:rowOff>
    </xdr:from>
    <xdr:to>
      <xdr:col>63</xdr:col>
      <xdr:colOff>231223</xdr:colOff>
      <xdr:row>137</xdr:row>
      <xdr:rowOff>186810</xdr:rowOff>
    </xdr:to>
    <xdr:sp macro="" textlink="">
      <xdr:nvSpPr>
        <xdr:cNvPr id="351" name="左大かっこ 350">
          <a:extLst>
            <a:ext uri="{FF2B5EF4-FFF2-40B4-BE49-F238E27FC236}">
              <a16:creationId xmlns:a16="http://schemas.microsoft.com/office/drawing/2014/main" xmlns="" id="{00000000-0008-0000-0000-00005F010000}"/>
            </a:ext>
          </a:extLst>
        </xdr:cNvPr>
        <xdr:cNvSpPr/>
      </xdr:nvSpPr>
      <xdr:spPr>
        <a:xfrm>
          <a:off x="2340663" y="34346943"/>
          <a:ext cx="81310" cy="348942"/>
        </a:xfrm>
        <a:prstGeom prst="leftBracket">
          <a:avLst>
            <a:gd name="adj" fmla="val 23141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80</xdr:col>
      <xdr:colOff>68076</xdr:colOff>
      <xdr:row>136</xdr:row>
      <xdr:rowOff>53596</xdr:rowOff>
    </xdr:from>
    <xdr:to>
      <xdr:col>80</xdr:col>
      <xdr:colOff>152399</xdr:colOff>
      <xdr:row>137</xdr:row>
      <xdr:rowOff>169757</xdr:rowOff>
    </xdr:to>
    <xdr:sp macro="" textlink="">
      <xdr:nvSpPr>
        <xdr:cNvPr id="352" name="左大かっこ 351">
          <a:extLst>
            <a:ext uri="{FF2B5EF4-FFF2-40B4-BE49-F238E27FC236}">
              <a16:creationId xmlns:a16="http://schemas.microsoft.com/office/drawing/2014/main" xmlns="" id="{00000000-0008-0000-0000-000060010000}"/>
            </a:ext>
          </a:extLst>
        </xdr:cNvPr>
        <xdr:cNvSpPr/>
      </xdr:nvSpPr>
      <xdr:spPr>
        <a:xfrm flipH="1">
          <a:off x="5925951" y="34353121"/>
          <a:ext cx="84323" cy="325711"/>
        </a:xfrm>
        <a:prstGeom prst="leftBracket">
          <a:avLst>
            <a:gd name="adj" fmla="val 231410"/>
          </a:avLst>
        </a:prstGeom>
        <a:ln>
          <a:solidFill>
            <a:sysClr val="windowText" lastClr="000000"/>
          </a:solidFill>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112898</xdr:colOff>
      <xdr:row>162</xdr:row>
      <xdr:rowOff>53597</xdr:rowOff>
    </xdr:from>
    <xdr:to>
      <xdr:col>73</xdr:col>
      <xdr:colOff>51545</xdr:colOff>
      <xdr:row>163</xdr:row>
      <xdr:rowOff>180963</xdr:rowOff>
    </xdr:to>
    <xdr:sp macro="" textlink="">
      <xdr:nvSpPr>
        <xdr:cNvPr id="353" name="左大かっこ 352">
          <a:extLst>
            <a:ext uri="{FF2B5EF4-FFF2-40B4-BE49-F238E27FC236}">
              <a16:creationId xmlns:a16="http://schemas.microsoft.com/office/drawing/2014/main" xmlns="" id="{00000000-0008-0000-0000-000061010000}"/>
            </a:ext>
          </a:extLst>
        </xdr:cNvPr>
        <xdr:cNvSpPr/>
      </xdr:nvSpPr>
      <xdr:spPr>
        <a:xfrm flipH="1">
          <a:off x="4732523" y="40334822"/>
          <a:ext cx="91047" cy="327391"/>
        </a:xfrm>
        <a:prstGeom prst="leftBracket">
          <a:avLst>
            <a:gd name="adj" fmla="val 231410"/>
          </a:avLst>
        </a:prstGeom>
        <a:ln>
          <a:solidFill>
            <a:sysClr val="windowText" lastClr="000000"/>
          </a:solidFill>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83</xdr:col>
      <xdr:colOff>68035</xdr:colOff>
      <xdr:row>151</xdr:row>
      <xdr:rowOff>55999</xdr:rowOff>
    </xdr:from>
    <xdr:to>
      <xdr:col>84</xdr:col>
      <xdr:colOff>40341</xdr:colOff>
      <xdr:row>153</xdr:row>
      <xdr:rowOff>122464</xdr:rowOff>
    </xdr:to>
    <xdr:sp macro="" textlink="">
      <xdr:nvSpPr>
        <xdr:cNvPr id="354" name="左大かっこ 353">
          <a:extLst>
            <a:ext uri="{FF2B5EF4-FFF2-40B4-BE49-F238E27FC236}">
              <a16:creationId xmlns:a16="http://schemas.microsoft.com/office/drawing/2014/main" xmlns="" id="{00000000-0008-0000-0000-000062010000}"/>
            </a:ext>
          </a:extLst>
        </xdr:cNvPr>
        <xdr:cNvSpPr/>
      </xdr:nvSpPr>
      <xdr:spPr>
        <a:xfrm flipH="1">
          <a:off x="15852321" y="48905642"/>
          <a:ext cx="121984" cy="474679"/>
        </a:xfrm>
        <a:prstGeom prst="leftBracket">
          <a:avLst>
            <a:gd name="adj" fmla="val 231410"/>
          </a:avLst>
        </a:prstGeom>
        <a:ln>
          <a:solidFill>
            <a:sysClr val="windowText" lastClr="000000"/>
          </a:solidFill>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97798</xdr:colOff>
      <xdr:row>190</xdr:row>
      <xdr:rowOff>341709</xdr:rowOff>
    </xdr:from>
    <xdr:to>
      <xdr:col>30</xdr:col>
      <xdr:colOff>89646</xdr:colOff>
      <xdr:row>191</xdr:row>
      <xdr:rowOff>143435</xdr:rowOff>
    </xdr:to>
    <xdr:sp macro="" textlink="">
      <xdr:nvSpPr>
        <xdr:cNvPr id="181" name="テキスト ボックス 180">
          <a:extLst>
            <a:ext uri="{FF2B5EF4-FFF2-40B4-BE49-F238E27FC236}">
              <a16:creationId xmlns:a16="http://schemas.microsoft.com/office/drawing/2014/main" xmlns="" id="{00000000-0008-0000-0000-0000B5000000}"/>
            </a:ext>
          </a:extLst>
        </xdr:cNvPr>
        <xdr:cNvSpPr txBox="1"/>
      </xdr:nvSpPr>
      <xdr:spPr>
        <a:xfrm>
          <a:off x="5422833" y="62843638"/>
          <a:ext cx="529731" cy="285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0.5m</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47625</xdr:colOff>
          <xdr:row>171</xdr:row>
          <xdr:rowOff>133350</xdr:rowOff>
        </xdr:from>
        <xdr:to>
          <xdr:col>11</xdr:col>
          <xdr:colOff>66675</xdr:colOff>
          <xdr:row>173</xdr:row>
          <xdr:rowOff>28575</xdr:rowOff>
        </xdr:to>
        <xdr:sp macro="" textlink="">
          <xdr:nvSpPr>
            <xdr:cNvPr id="14600" name="Check Box 264" hidden="1">
              <a:extLst>
                <a:ext uri="{63B3BB69-23CF-44E3-9099-C40C66FF867C}">
                  <a14:compatExt spid="_x0000_s14600"/>
                </a:ext>
                <a:ext uri="{FF2B5EF4-FFF2-40B4-BE49-F238E27FC236}">
                  <a16:creationId xmlns:a16="http://schemas.microsoft.com/office/drawing/2014/main" xmlns="" id="{00000000-0008-0000-0000-00000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171</xdr:row>
          <xdr:rowOff>142875</xdr:rowOff>
        </xdr:from>
        <xdr:to>
          <xdr:col>62</xdr:col>
          <xdr:colOff>104775</xdr:colOff>
          <xdr:row>173</xdr:row>
          <xdr:rowOff>38100</xdr:rowOff>
        </xdr:to>
        <xdr:sp macro="" textlink="">
          <xdr:nvSpPr>
            <xdr:cNvPr id="14601" name="Check Box 265" hidden="1">
              <a:extLst>
                <a:ext uri="{63B3BB69-23CF-44E3-9099-C40C66FF867C}">
                  <a14:compatExt spid="_x0000_s14601"/>
                </a:ext>
                <a:ext uri="{FF2B5EF4-FFF2-40B4-BE49-F238E27FC236}">
                  <a16:creationId xmlns:a16="http://schemas.microsoft.com/office/drawing/2014/main" xmlns="" id="{00000000-0008-0000-0000-00000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262</xdr:row>
          <xdr:rowOff>9525</xdr:rowOff>
        </xdr:from>
        <xdr:to>
          <xdr:col>19</xdr:col>
          <xdr:colOff>123825</xdr:colOff>
          <xdr:row>263</xdr:row>
          <xdr:rowOff>0</xdr:rowOff>
        </xdr:to>
        <xdr:sp macro="" textlink="">
          <xdr:nvSpPr>
            <xdr:cNvPr id="14606" name="Check Box 270" hidden="1">
              <a:extLst>
                <a:ext uri="{63B3BB69-23CF-44E3-9099-C40C66FF867C}">
                  <a14:compatExt spid="_x0000_s14606"/>
                </a:ext>
                <a:ext uri="{FF2B5EF4-FFF2-40B4-BE49-F238E27FC236}">
                  <a16:creationId xmlns:a16="http://schemas.microsoft.com/office/drawing/2014/main" xmlns="" id="{00000000-0008-0000-0000-00000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219</xdr:row>
          <xdr:rowOff>257175</xdr:rowOff>
        </xdr:from>
        <xdr:to>
          <xdr:col>14</xdr:col>
          <xdr:colOff>47625</xdr:colOff>
          <xdr:row>221</xdr:row>
          <xdr:rowOff>9525</xdr:rowOff>
        </xdr:to>
        <xdr:sp macro="" textlink="">
          <xdr:nvSpPr>
            <xdr:cNvPr id="14612" name="Check Box 276" hidden="1">
              <a:extLst>
                <a:ext uri="{63B3BB69-23CF-44E3-9099-C40C66FF867C}">
                  <a14:compatExt spid="_x0000_s14612"/>
                </a:ext>
                <a:ext uri="{FF2B5EF4-FFF2-40B4-BE49-F238E27FC236}">
                  <a16:creationId xmlns:a16="http://schemas.microsoft.com/office/drawing/2014/main" xmlns="" id="{00000000-0008-0000-0000-00001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220</xdr:row>
          <xdr:rowOff>190500</xdr:rowOff>
        </xdr:from>
        <xdr:to>
          <xdr:col>14</xdr:col>
          <xdr:colOff>47625</xdr:colOff>
          <xdr:row>222</xdr:row>
          <xdr:rowOff>28575</xdr:rowOff>
        </xdr:to>
        <xdr:sp macro="" textlink="">
          <xdr:nvSpPr>
            <xdr:cNvPr id="14613" name="Check Box 277" hidden="1">
              <a:extLst>
                <a:ext uri="{63B3BB69-23CF-44E3-9099-C40C66FF867C}">
                  <a14:compatExt spid="_x0000_s14613"/>
                </a:ext>
                <a:ext uri="{FF2B5EF4-FFF2-40B4-BE49-F238E27FC236}">
                  <a16:creationId xmlns:a16="http://schemas.microsoft.com/office/drawing/2014/main" xmlns="" id="{00000000-0008-0000-0000-00001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128304</xdr:colOff>
      <xdr:row>3</xdr:row>
      <xdr:rowOff>68102</xdr:rowOff>
    </xdr:from>
    <xdr:to>
      <xdr:col>32</xdr:col>
      <xdr:colOff>14069</xdr:colOff>
      <xdr:row>3</xdr:row>
      <xdr:rowOff>294902</xdr:rowOff>
    </xdr:to>
    <xdr:sp macro="" textlink="">
      <xdr:nvSpPr>
        <xdr:cNvPr id="195" name="正方形/長方形 194">
          <a:extLst>
            <a:ext uri="{FF2B5EF4-FFF2-40B4-BE49-F238E27FC236}">
              <a16:creationId xmlns:a16="http://schemas.microsoft.com/office/drawing/2014/main" xmlns="" id="{00000000-0008-0000-0000-0000C3000000}"/>
            </a:ext>
          </a:extLst>
        </xdr:cNvPr>
        <xdr:cNvSpPr/>
      </xdr:nvSpPr>
      <xdr:spPr>
        <a:xfrm>
          <a:off x="6401197" y="816495"/>
          <a:ext cx="334801" cy="226800"/>
        </a:xfrm>
        <a:prstGeom prst="rect">
          <a:avLst/>
        </a:prstGeom>
        <a:solidFill>
          <a:schemeClr val="bg1">
            <a:lumMod val="6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171846</xdr:colOff>
      <xdr:row>2</xdr:row>
      <xdr:rowOff>43612</xdr:rowOff>
    </xdr:from>
    <xdr:to>
      <xdr:col>20</xdr:col>
      <xdr:colOff>3182</xdr:colOff>
      <xdr:row>2</xdr:row>
      <xdr:rowOff>270412</xdr:rowOff>
    </xdr:to>
    <xdr:sp macro="" textlink="">
      <xdr:nvSpPr>
        <xdr:cNvPr id="203" name="正方形/長方形 202">
          <a:extLst>
            <a:ext uri="{FF2B5EF4-FFF2-40B4-BE49-F238E27FC236}">
              <a16:creationId xmlns:a16="http://schemas.microsoft.com/office/drawing/2014/main" xmlns="" id="{00000000-0008-0000-0000-0000CB000000}"/>
            </a:ext>
          </a:extLst>
        </xdr:cNvPr>
        <xdr:cNvSpPr/>
      </xdr:nvSpPr>
      <xdr:spPr>
        <a:xfrm>
          <a:off x="4512525" y="479041"/>
          <a:ext cx="334800" cy="226800"/>
        </a:xfrm>
        <a:prstGeom prst="rect">
          <a:avLst/>
        </a:prstGeom>
        <a:solidFill>
          <a:srgbClr val="FFCCCC"/>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endParaRPr kumimoji="1" lang="ja-JP" altLang="en-US" sz="1100"/>
        </a:p>
      </xdr:txBody>
    </xdr:sp>
    <xdr:clientData/>
  </xdr:twoCellAnchor>
  <xdr:twoCellAnchor>
    <xdr:from>
      <xdr:col>17</xdr:col>
      <xdr:colOff>178645</xdr:colOff>
      <xdr:row>3</xdr:row>
      <xdr:rowOff>73551</xdr:rowOff>
    </xdr:from>
    <xdr:to>
      <xdr:col>20</xdr:col>
      <xdr:colOff>9981</xdr:colOff>
      <xdr:row>3</xdr:row>
      <xdr:rowOff>300351</xdr:rowOff>
    </xdr:to>
    <xdr:sp macro="" textlink="">
      <xdr:nvSpPr>
        <xdr:cNvPr id="204" name="正方形/長方形 203">
          <a:extLst>
            <a:ext uri="{FF2B5EF4-FFF2-40B4-BE49-F238E27FC236}">
              <a16:creationId xmlns:a16="http://schemas.microsoft.com/office/drawing/2014/main" xmlns="" id="{00000000-0008-0000-0000-0000CC000000}"/>
            </a:ext>
          </a:extLst>
        </xdr:cNvPr>
        <xdr:cNvSpPr/>
      </xdr:nvSpPr>
      <xdr:spPr>
        <a:xfrm>
          <a:off x="4519324" y="821944"/>
          <a:ext cx="334800" cy="226800"/>
        </a:xfrm>
        <a:prstGeom prst="rect">
          <a:avLst/>
        </a:prstGeom>
        <a:solidFill>
          <a:schemeClr val="accent4">
            <a:lumMod val="20000"/>
            <a:lumOff val="8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p>
      </xdr:txBody>
    </xdr:sp>
    <xdr:clientData/>
  </xdr:twoCellAnchor>
  <xdr:twoCellAnchor>
    <xdr:from>
      <xdr:col>29</xdr:col>
      <xdr:colOff>122864</xdr:colOff>
      <xdr:row>2</xdr:row>
      <xdr:rowOff>76271</xdr:rowOff>
    </xdr:from>
    <xdr:to>
      <xdr:col>32</xdr:col>
      <xdr:colOff>8629</xdr:colOff>
      <xdr:row>2</xdr:row>
      <xdr:rowOff>303071</xdr:rowOff>
    </xdr:to>
    <xdr:sp macro="" textlink="">
      <xdr:nvSpPr>
        <xdr:cNvPr id="205" name="正方形/長方形 204">
          <a:extLst>
            <a:ext uri="{FF2B5EF4-FFF2-40B4-BE49-F238E27FC236}">
              <a16:creationId xmlns:a16="http://schemas.microsoft.com/office/drawing/2014/main" xmlns="" id="{00000000-0008-0000-0000-0000CD000000}"/>
            </a:ext>
          </a:extLst>
        </xdr:cNvPr>
        <xdr:cNvSpPr/>
      </xdr:nvSpPr>
      <xdr:spPr>
        <a:xfrm>
          <a:off x="6395757" y="566128"/>
          <a:ext cx="334801" cy="226800"/>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122864</xdr:colOff>
      <xdr:row>1</xdr:row>
      <xdr:rowOff>83076</xdr:rowOff>
    </xdr:from>
    <xdr:to>
      <xdr:col>32</xdr:col>
      <xdr:colOff>8629</xdr:colOff>
      <xdr:row>1</xdr:row>
      <xdr:rowOff>309876</xdr:rowOff>
    </xdr:to>
    <xdr:sp macro="" textlink="">
      <xdr:nvSpPr>
        <xdr:cNvPr id="206" name="正方形/長方形 205">
          <a:extLst>
            <a:ext uri="{FF2B5EF4-FFF2-40B4-BE49-F238E27FC236}">
              <a16:creationId xmlns:a16="http://schemas.microsoft.com/office/drawing/2014/main" xmlns="" id="{00000000-0008-0000-0000-0000CE000000}"/>
            </a:ext>
          </a:extLst>
        </xdr:cNvPr>
        <xdr:cNvSpPr/>
      </xdr:nvSpPr>
      <xdr:spPr>
        <a:xfrm>
          <a:off x="6395757" y="191933"/>
          <a:ext cx="334801" cy="226800"/>
        </a:xfrm>
        <a:prstGeom prst="rect">
          <a:avLst/>
        </a:prstGeom>
        <a:solidFill>
          <a:schemeClr val="accent6">
            <a:lumMod val="20000"/>
            <a:lumOff val="8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209550</xdr:colOff>
          <xdr:row>11</xdr:row>
          <xdr:rowOff>257175</xdr:rowOff>
        </xdr:from>
        <xdr:to>
          <xdr:col>11</xdr:col>
          <xdr:colOff>123825</xdr:colOff>
          <xdr:row>14</xdr:row>
          <xdr:rowOff>0</xdr:rowOff>
        </xdr:to>
        <xdr:sp macro="" textlink="">
          <xdr:nvSpPr>
            <xdr:cNvPr id="14626" name="Check Box 290" hidden="1">
              <a:extLst>
                <a:ext uri="{63B3BB69-23CF-44E3-9099-C40C66FF867C}">
                  <a14:compatExt spid="_x0000_s14626"/>
                </a:ext>
                <a:ext uri="{FF2B5EF4-FFF2-40B4-BE49-F238E27FC236}">
                  <a16:creationId xmlns:a16="http://schemas.microsoft.com/office/drawing/2014/main" xmlns="" id="{00000000-0008-0000-0000-00002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11</xdr:row>
          <xdr:rowOff>342900</xdr:rowOff>
        </xdr:from>
        <xdr:to>
          <xdr:col>5</xdr:col>
          <xdr:colOff>66675</xdr:colOff>
          <xdr:row>13</xdr:row>
          <xdr:rowOff>47625</xdr:rowOff>
        </xdr:to>
        <xdr:sp macro="" textlink="">
          <xdr:nvSpPr>
            <xdr:cNvPr id="14628" name="Check Box 292" hidden="1">
              <a:extLst>
                <a:ext uri="{63B3BB69-23CF-44E3-9099-C40C66FF867C}">
                  <a14:compatExt spid="_x0000_s14628"/>
                </a:ext>
                <a:ext uri="{FF2B5EF4-FFF2-40B4-BE49-F238E27FC236}">
                  <a16:creationId xmlns:a16="http://schemas.microsoft.com/office/drawing/2014/main" xmlns="" id="{00000000-0008-0000-0000-00002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64</xdr:col>
          <xdr:colOff>95250</xdr:colOff>
          <xdr:row>219</xdr:row>
          <xdr:rowOff>257175</xdr:rowOff>
        </xdr:from>
        <xdr:to>
          <xdr:col>64</xdr:col>
          <xdr:colOff>371475</xdr:colOff>
          <xdr:row>221</xdr:row>
          <xdr:rowOff>9525</xdr:rowOff>
        </xdr:to>
        <xdr:sp macro="" textlink="">
          <xdr:nvSpPr>
            <xdr:cNvPr id="14630" name="Check Box 294" hidden="1">
              <a:extLst>
                <a:ext uri="{63B3BB69-23CF-44E3-9099-C40C66FF867C}">
                  <a14:compatExt spid="_x0000_s14630"/>
                </a:ext>
                <a:ext uri="{FF2B5EF4-FFF2-40B4-BE49-F238E27FC236}">
                  <a16:creationId xmlns:a16="http://schemas.microsoft.com/office/drawing/2014/main" xmlns="" id="{00000000-0008-0000-0000-00002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104775</xdr:colOff>
          <xdr:row>220</xdr:row>
          <xdr:rowOff>180975</xdr:rowOff>
        </xdr:from>
        <xdr:to>
          <xdr:col>65</xdr:col>
          <xdr:colOff>9525</xdr:colOff>
          <xdr:row>222</xdr:row>
          <xdr:rowOff>9525</xdr:rowOff>
        </xdr:to>
        <xdr:sp macro="" textlink="">
          <xdr:nvSpPr>
            <xdr:cNvPr id="14631" name="Check Box 295" hidden="1">
              <a:extLst>
                <a:ext uri="{63B3BB69-23CF-44E3-9099-C40C66FF867C}">
                  <a14:compatExt spid="_x0000_s14631"/>
                </a:ext>
                <a:ext uri="{FF2B5EF4-FFF2-40B4-BE49-F238E27FC236}">
                  <a16:creationId xmlns:a16="http://schemas.microsoft.com/office/drawing/2014/main" xmlns="" id="{00000000-0008-0000-0000-00002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47625</xdr:colOff>
          <xdr:row>11</xdr:row>
          <xdr:rowOff>257175</xdr:rowOff>
        </xdr:from>
        <xdr:to>
          <xdr:col>65</xdr:col>
          <xdr:colOff>276225</xdr:colOff>
          <xdr:row>13</xdr:row>
          <xdr:rowOff>114300</xdr:rowOff>
        </xdr:to>
        <xdr:sp macro="" textlink="">
          <xdr:nvSpPr>
            <xdr:cNvPr id="14636" name="Check Box 300" hidden="1">
              <a:extLst>
                <a:ext uri="{63B3BB69-23CF-44E3-9099-C40C66FF867C}">
                  <a14:compatExt spid="_x0000_s14636"/>
                </a:ext>
                <a:ext uri="{FF2B5EF4-FFF2-40B4-BE49-F238E27FC236}">
                  <a16:creationId xmlns:a16="http://schemas.microsoft.com/office/drawing/2014/main" xmlns="" id="{00000000-0008-0000-0000-00002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152400</xdr:colOff>
          <xdr:row>11</xdr:row>
          <xdr:rowOff>352425</xdr:rowOff>
        </xdr:from>
        <xdr:to>
          <xdr:col>62</xdr:col>
          <xdr:colOff>76200</xdr:colOff>
          <xdr:row>13</xdr:row>
          <xdr:rowOff>47625</xdr:rowOff>
        </xdr:to>
        <xdr:sp macro="" textlink="">
          <xdr:nvSpPr>
            <xdr:cNvPr id="14637" name="Check Box 301" hidden="1">
              <a:extLst>
                <a:ext uri="{63B3BB69-23CF-44E3-9099-C40C66FF867C}">
                  <a14:compatExt spid="_x0000_s14637"/>
                </a:ext>
                <a:ext uri="{FF2B5EF4-FFF2-40B4-BE49-F238E27FC236}">
                  <a16:creationId xmlns:a16="http://schemas.microsoft.com/office/drawing/2014/main" xmlns="" id="{00000000-0008-0000-0000-00002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137377</xdr:colOff>
      <xdr:row>232</xdr:row>
      <xdr:rowOff>219663</xdr:rowOff>
    </xdr:from>
    <xdr:to>
      <xdr:col>17</xdr:col>
      <xdr:colOff>116833</xdr:colOff>
      <xdr:row>237</xdr:row>
      <xdr:rowOff>204107</xdr:rowOff>
    </xdr:to>
    <xdr:sp macro="" textlink="">
      <xdr:nvSpPr>
        <xdr:cNvPr id="202" name="正方形/長方形 201">
          <a:extLst>
            <a:ext uri="{FF2B5EF4-FFF2-40B4-BE49-F238E27FC236}">
              <a16:creationId xmlns:a16="http://schemas.microsoft.com/office/drawing/2014/main" xmlns="" id="{00000000-0008-0000-0000-0000CA000000}"/>
            </a:ext>
          </a:extLst>
        </xdr:cNvPr>
        <xdr:cNvSpPr/>
      </xdr:nvSpPr>
      <xdr:spPr>
        <a:xfrm>
          <a:off x="2124020" y="68867699"/>
          <a:ext cx="2333492" cy="202551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289733</xdr:colOff>
      <xdr:row>234</xdr:row>
      <xdr:rowOff>136951</xdr:rowOff>
    </xdr:from>
    <xdr:to>
      <xdr:col>15</xdr:col>
      <xdr:colOff>303574</xdr:colOff>
      <xdr:row>236</xdr:row>
      <xdr:rowOff>361916</xdr:rowOff>
    </xdr:to>
    <xdr:sp macro="" textlink="">
      <xdr:nvSpPr>
        <xdr:cNvPr id="207" name="正方形/長方形 206">
          <a:extLst>
            <a:ext uri="{FF2B5EF4-FFF2-40B4-BE49-F238E27FC236}">
              <a16:creationId xmlns:a16="http://schemas.microsoft.com/office/drawing/2014/main" xmlns="" id="{00000000-0008-0000-0000-0000CF000000}"/>
            </a:ext>
          </a:extLst>
        </xdr:cNvPr>
        <xdr:cNvSpPr/>
      </xdr:nvSpPr>
      <xdr:spPr>
        <a:xfrm>
          <a:off x="3555447" y="69601415"/>
          <a:ext cx="462877" cy="1041394"/>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85008</xdr:colOff>
      <xdr:row>234</xdr:row>
      <xdr:rowOff>81875</xdr:rowOff>
    </xdr:from>
    <xdr:to>
      <xdr:col>16</xdr:col>
      <xdr:colOff>162359</xdr:colOff>
      <xdr:row>234</xdr:row>
      <xdr:rowOff>274596</xdr:rowOff>
    </xdr:to>
    <xdr:sp macro="" textlink="">
      <xdr:nvSpPr>
        <xdr:cNvPr id="208" name="台形 207">
          <a:extLst>
            <a:ext uri="{FF2B5EF4-FFF2-40B4-BE49-F238E27FC236}">
              <a16:creationId xmlns:a16="http://schemas.microsoft.com/office/drawing/2014/main" xmlns="" id="{00000000-0008-0000-0000-0000D0000000}"/>
            </a:ext>
          </a:extLst>
        </xdr:cNvPr>
        <xdr:cNvSpPr/>
      </xdr:nvSpPr>
      <xdr:spPr>
        <a:xfrm>
          <a:off x="3350722" y="69546339"/>
          <a:ext cx="866566" cy="192721"/>
        </a:xfrm>
        <a:prstGeom prst="trapezoid">
          <a:avLst>
            <a:gd name="adj" fmla="val 118518"/>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32026</xdr:colOff>
      <xdr:row>235</xdr:row>
      <xdr:rowOff>127429</xdr:rowOff>
    </xdr:from>
    <xdr:to>
      <xdr:col>16</xdr:col>
      <xdr:colOff>215966</xdr:colOff>
      <xdr:row>235</xdr:row>
      <xdr:rowOff>338145</xdr:rowOff>
    </xdr:to>
    <xdr:sp macro="" textlink="">
      <xdr:nvSpPr>
        <xdr:cNvPr id="209" name="台形 208">
          <a:extLst>
            <a:ext uri="{FF2B5EF4-FFF2-40B4-BE49-F238E27FC236}">
              <a16:creationId xmlns:a16="http://schemas.microsoft.com/office/drawing/2014/main" xmlns="" id="{00000000-0008-0000-0000-0000D1000000}"/>
            </a:ext>
          </a:extLst>
        </xdr:cNvPr>
        <xdr:cNvSpPr/>
      </xdr:nvSpPr>
      <xdr:spPr>
        <a:xfrm>
          <a:off x="3297740" y="70000108"/>
          <a:ext cx="973155" cy="210716"/>
        </a:xfrm>
        <a:prstGeom prst="trapezoid">
          <a:avLst>
            <a:gd name="adj" fmla="val 83622"/>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108555</xdr:colOff>
      <xdr:row>235</xdr:row>
      <xdr:rowOff>281324</xdr:rowOff>
    </xdr:from>
    <xdr:to>
      <xdr:col>16</xdr:col>
      <xdr:colOff>151173</xdr:colOff>
      <xdr:row>236</xdr:row>
      <xdr:rowOff>373121</xdr:rowOff>
    </xdr:to>
    <xdr:sp macro="" textlink="">
      <xdr:nvSpPr>
        <xdr:cNvPr id="210" name="正方形/長方形 209">
          <a:extLst>
            <a:ext uri="{FF2B5EF4-FFF2-40B4-BE49-F238E27FC236}">
              <a16:creationId xmlns:a16="http://schemas.microsoft.com/office/drawing/2014/main" xmlns="" id="{00000000-0008-0000-0000-0000D2000000}"/>
            </a:ext>
          </a:extLst>
        </xdr:cNvPr>
        <xdr:cNvSpPr/>
      </xdr:nvSpPr>
      <xdr:spPr>
        <a:xfrm>
          <a:off x="3374269" y="70154003"/>
          <a:ext cx="831833" cy="500011"/>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106533</xdr:colOff>
      <xdr:row>234</xdr:row>
      <xdr:rowOff>311398</xdr:rowOff>
    </xdr:from>
    <xdr:to>
      <xdr:col>15</xdr:col>
      <xdr:colOff>228754</xdr:colOff>
      <xdr:row>235</xdr:row>
      <xdr:rowOff>109529</xdr:rowOff>
    </xdr:to>
    <xdr:sp macro="" textlink="">
      <xdr:nvSpPr>
        <xdr:cNvPr id="211" name="正方形/長方形 210">
          <a:extLst>
            <a:ext uri="{FF2B5EF4-FFF2-40B4-BE49-F238E27FC236}">
              <a16:creationId xmlns:a16="http://schemas.microsoft.com/office/drawing/2014/main" xmlns="" id="{00000000-0008-0000-0000-0000D3000000}"/>
            </a:ext>
          </a:extLst>
        </xdr:cNvPr>
        <xdr:cNvSpPr/>
      </xdr:nvSpPr>
      <xdr:spPr>
        <a:xfrm>
          <a:off x="3821283" y="69775862"/>
          <a:ext cx="122221" cy="20634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311183</xdr:colOff>
      <xdr:row>235</xdr:row>
      <xdr:rowOff>361702</xdr:rowOff>
    </xdr:from>
    <xdr:to>
      <xdr:col>15</xdr:col>
      <xdr:colOff>310710</xdr:colOff>
      <xdr:row>236</xdr:row>
      <xdr:rowOff>295280</xdr:rowOff>
    </xdr:to>
    <xdr:sp macro="" textlink="">
      <xdr:nvSpPr>
        <xdr:cNvPr id="212" name="正方形/長方形 211">
          <a:extLst>
            <a:ext uri="{FF2B5EF4-FFF2-40B4-BE49-F238E27FC236}">
              <a16:creationId xmlns:a16="http://schemas.microsoft.com/office/drawing/2014/main" xmlns="" id="{00000000-0008-0000-0000-0000D4000000}"/>
            </a:ext>
          </a:extLst>
        </xdr:cNvPr>
        <xdr:cNvSpPr/>
      </xdr:nvSpPr>
      <xdr:spPr>
        <a:xfrm>
          <a:off x="3576897" y="70234381"/>
          <a:ext cx="448563" cy="34179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382494</xdr:colOff>
      <xdr:row>234</xdr:row>
      <xdr:rowOff>310579</xdr:rowOff>
    </xdr:from>
    <xdr:to>
      <xdr:col>15</xdr:col>
      <xdr:colOff>55679</xdr:colOff>
      <xdr:row>235</xdr:row>
      <xdr:rowOff>108709</xdr:rowOff>
    </xdr:to>
    <xdr:sp macro="" textlink="">
      <xdr:nvSpPr>
        <xdr:cNvPr id="213" name="正方形/長方形 212">
          <a:extLst>
            <a:ext uri="{FF2B5EF4-FFF2-40B4-BE49-F238E27FC236}">
              <a16:creationId xmlns:a16="http://schemas.microsoft.com/office/drawing/2014/main" xmlns="" id="{00000000-0008-0000-0000-0000D5000000}"/>
            </a:ext>
          </a:extLst>
        </xdr:cNvPr>
        <xdr:cNvSpPr/>
      </xdr:nvSpPr>
      <xdr:spPr>
        <a:xfrm>
          <a:off x="3648208" y="69775043"/>
          <a:ext cx="122221" cy="20634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84027</xdr:colOff>
      <xdr:row>232</xdr:row>
      <xdr:rowOff>288950</xdr:rowOff>
    </xdr:from>
    <xdr:to>
      <xdr:col>17</xdr:col>
      <xdr:colOff>157652</xdr:colOff>
      <xdr:row>237</xdr:row>
      <xdr:rowOff>190497</xdr:rowOff>
    </xdr:to>
    <xdr:grpSp>
      <xdr:nvGrpSpPr>
        <xdr:cNvPr id="214" name="グループ化 213">
          <a:extLst>
            <a:ext uri="{FF2B5EF4-FFF2-40B4-BE49-F238E27FC236}">
              <a16:creationId xmlns:a16="http://schemas.microsoft.com/office/drawing/2014/main" xmlns="" id="{00000000-0008-0000-0000-0000D6000000}"/>
            </a:ext>
          </a:extLst>
        </xdr:cNvPr>
        <xdr:cNvGrpSpPr/>
      </xdr:nvGrpSpPr>
      <xdr:grpSpPr>
        <a:xfrm>
          <a:off x="2084277" y="74286294"/>
          <a:ext cx="2609656" cy="1925609"/>
          <a:chOff x="5098021" y="7405107"/>
          <a:chExt cx="2529579" cy="1660607"/>
        </a:xfrm>
      </xdr:grpSpPr>
      <xdr:sp macro="" textlink="">
        <xdr:nvSpPr>
          <xdr:cNvPr id="215" name="正方形/長方形 214">
            <a:extLst>
              <a:ext uri="{FF2B5EF4-FFF2-40B4-BE49-F238E27FC236}">
                <a16:creationId xmlns:a16="http://schemas.microsoft.com/office/drawing/2014/main" xmlns="" id="{00000000-0008-0000-0000-0000D7000000}"/>
              </a:ext>
            </a:extLst>
          </xdr:cNvPr>
          <xdr:cNvSpPr/>
        </xdr:nvSpPr>
        <xdr:spPr>
          <a:xfrm>
            <a:off x="5101827" y="8841654"/>
            <a:ext cx="2525773" cy="224060"/>
          </a:xfrm>
          <a:prstGeom prst="rect">
            <a:avLst/>
          </a:prstGeom>
          <a:solidFill>
            <a:schemeClr val="accent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6" name="フリーフォーム: 図形 215">
            <a:extLst>
              <a:ext uri="{FF2B5EF4-FFF2-40B4-BE49-F238E27FC236}">
                <a16:creationId xmlns:a16="http://schemas.microsoft.com/office/drawing/2014/main" xmlns="" id="{00000000-0008-0000-0000-0000D8000000}"/>
              </a:ext>
            </a:extLst>
          </xdr:cNvPr>
          <xdr:cNvSpPr/>
        </xdr:nvSpPr>
        <xdr:spPr>
          <a:xfrm>
            <a:off x="5098021" y="7405107"/>
            <a:ext cx="517460" cy="1566253"/>
          </a:xfrm>
          <a:custGeom>
            <a:avLst/>
            <a:gdLst>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8267 w 377361"/>
              <a:gd name="connsiteY32" fmla="*/ 1329216 h 1391208"/>
              <a:gd name="connsiteX33" fmla="*/ 20173 w 377361"/>
              <a:gd name="connsiteY33" fmla="*/ 1293498 h 1391208"/>
              <a:gd name="connsiteX34" fmla="*/ 26126 w 377361"/>
              <a:gd name="connsiteY34" fmla="*/ 847013 h 1391208"/>
              <a:gd name="connsiteX35" fmla="*/ 32079 w 377361"/>
              <a:gd name="connsiteY35" fmla="*/ 799388 h 1391208"/>
              <a:gd name="connsiteX36" fmla="*/ 20173 w 377361"/>
              <a:gd name="connsiteY36" fmla="*/ 579123 h 1391208"/>
              <a:gd name="connsiteX37" fmla="*/ 8267 w 377361"/>
              <a:gd name="connsiteY37" fmla="*/ 477919 h 1391208"/>
              <a:gd name="connsiteX38" fmla="*/ 2314 w 377361"/>
              <a:gd name="connsiteY38" fmla="*/ 37076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8267 w 377361"/>
              <a:gd name="connsiteY32" fmla="*/ 1329216 h 1391208"/>
              <a:gd name="connsiteX33" fmla="*/ 20173 w 377361"/>
              <a:gd name="connsiteY33" fmla="*/ 1293498 h 1391208"/>
              <a:gd name="connsiteX34" fmla="*/ 26126 w 377361"/>
              <a:gd name="connsiteY34" fmla="*/ 847013 h 1391208"/>
              <a:gd name="connsiteX35" fmla="*/ 8857 w 377361"/>
              <a:gd name="connsiteY35" fmla="*/ 832740 h 1391208"/>
              <a:gd name="connsiteX36" fmla="*/ 20173 w 377361"/>
              <a:gd name="connsiteY36" fmla="*/ 579123 h 1391208"/>
              <a:gd name="connsiteX37" fmla="*/ 8267 w 377361"/>
              <a:gd name="connsiteY37" fmla="*/ 477919 h 1391208"/>
              <a:gd name="connsiteX38" fmla="*/ 2314 w 377361"/>
              <a:gd name="connsiteY38" fmla="*/ 37076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31489 w 377361"/>
              <a:gd name="connsiteY32" fmla="*/ 1340333 h 1391208"/>
              <a:gd name="connsiteX33" fmla="*/ 20173 w 377361"/>
              <a:gd name="connsiteY33" fmla="*/ 1293498 h 1391208"/>
              <a:gd name="connsiteX34" fmla="*/ 26126 w 377361"/>
              <a:gd name="connsiteY34" fmla="*/ 847013 h 1391208"/>
              <a:gd name="connsiteX35" fmla="*/ 8857 w 377361"/>
              <a:gd name="connsiteY35" fmla="*/ 832740 h 1391208"/>
              <a:gd name="connsiteX36" fmla="*/ 20173 w 377361"/>
              <a:gd name="connsiteY36" fmla="*/ 579123 h 1391208"/>
              <a:gd name="connsiteX37" fmla="*/ 8267 w 377361"/>
              <a:gd name="connsiteY37" fmla="*/ 477919 h 1391208"/>
              <a:gd name="connsiteX38" fmla="*/ 2314 w 377361"/>
              <a:gd name="connsiteY38" fmla="*/ 37076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31489 w 377361"/>
              <a:gd name="connsiteY32" fmla="*/ 1340333 h 1391208"/>
              <a:gd name="connsiteX33" fmla="*/ 20173 w 377361"/>
              <a:gd name="connsiteY33" fmla="*/ 1165650 h 1391208"/>
              <a:gd name="connsiteX34" fmla="*/ 26126 w 377361"/>
              <a:gd name="connsiteY34" fmla="*/ 847013 h 1391208"/>
              <a:gd name="connsiteX35" fmla="*/ 8857 w 377361"/>
              <a:gd name="connsiteY35" fmla="*/ 832740 h 1391208"/>
              <a:gd name="connsiteX36" fmla="*/ 20173 w 377361"/>
              <a:gd name="connsiteY36" fmla="*/ 579123 h 1391208"/>
              <a:gd name="connsiteX37" fmla="*/ 8267 w 377361"/>
              <a:gd name="connsiteY37" fmla="*/ 477919 h 1391208"/>
              <a:gd name="connsiteX38" fmla="*/ 2314 w 377361"/>
              <a:gd name="connsiteY38" fmla="*/ 37076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31489 w 377361"/>
              <a:gd name="connsiteY32" fmla="*/ 1223602 h 1391208"/>
              <a:gd name="connsiteX33" fmla="*/ 20173 w 377361"/>
              <a:gd name="connsiteY33" fmla="*/ 1165650 h 1391208"/>
              <a:gd name="connsiteX34" fmla="*/ 26126 w 377361"/>
              <a:gd name="connsiteY34" fmla="*/ 847013 h 1391208"/>
              <a:gd name="connsiteX35" fmla="*/ 8857 w 377361"/>
              <a:gd name="connsiteY35" fmla="*/ 832740 h 1391208"/>
              <a:gd name="connsiteX36" fmla="*/ 20173 w 377361"/>
              <a:gd name="connsiteY36" fmla="*/ 579123 h 1391208"/>
              <a:gd name="connsiteX37" fmla="*/ 8267 w 377361"/>
              <a:gd name="connsiteY37" fmla="*/ 477919 h 1391208"/>
              <a:gd name="connsiteX38" fmla="*/ 2314 w 377361"/>
              <a:gd name="connsiteY38" fmla="*/ 37076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14072 w 377361"/>
              <a:gd name="connsiteY32" fmla="*/ 1223602 h 1391208"/>
              <a:gd name="connsiteX33" fmla="*/ 20173 w 377361"/>
              <a:gd name="connsiteY33" fmla="*/ 1165650 h 1391208"/>
              <a:gd name="connsiteX34" fmla="*/ 26126 w 377361"/>
              <a:gd name="connsiteY34" fmla="*/ 847013 h 1391208"/>
              <a:gd name="connsiteX35" fmla="*/ 8857 w 377361"/>
              <a:gd name="connsiteY35" fmla="*/ 832740 h 1391208"/>
              <a:gd name="connsiteX36" fmla="*/ 20173 w 377361"/>
              <a:gd name="connsiteY36" fmla="*/ 579123 h 1391208"/>
              <a:gd name="connsiteX37" fmla="*/ 8267 w 377361"/>
              <a:gd name="connsiteY37" fmla="*/ 477919 h 1391208"/>
              <a:gd name="connsiteX38" fmla="*/ 2314 w 377361"/>
              <a:gd name="connsiteY38" fmla="*/ 37076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14072 w 377361"/>
              <a:gd name="connsiteY32" fmla="*/ 1223602 h 1391208"/>
              <a:gd name="connsiteX33" fmla="*/ 20173 w 377361"/>
              <a:gd name="connsiteY33" fmla="*/ 1165650 h 1391208"/>
              <a:gd name="connsiteX34" fmla="*/ 26126 w 377361"/>
              <a:gd name="connsiteY34" fmla="*/ 847013 h 1391208"/>
              <a:gd name="connsiteX35" fmla="*/ 26273 w 377361"/>
              <a:gd name="connsiteY35" fmla="*/ 832740 h 1391208"/>
              <a:gd name="connsiteX36" fmla="*/ 20173 w 377361"/>
              <a:gd name="connsiteY36" fmla="*/ 579123 h 1391208"/>
              <a:gd name="connsiteX37" fmla="*/ 8267 w 377361"/>
              <a:gd name="connsiteY37" fmla="*/ 477919 h 1391208"/>
              <a:gd name="connsiteX38" fmla="*/ 2314 w 377361"/>
              <a:gd name="connsiteY38" fmla="*/ 37076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14072 w 377361"/>
              <a:gd name="connsiteY32" fmla="*/ 1223602 h 1391208"/>
              <a:gd name="connsiteX33" fmla="*/ 20173 w 377361"/>
              <a:gd name="connsiteY33" fmla="*/ 1165650 h 1391208"/>
              <a:gd name="connsiteX34" fmla="*/ 26126 w 377361"/>
              <a:gd name="connsiteY34" fmla="*/ 847013 h 1391208"/>
              <a:gd name="connsiteX35" fmla="*/ 26273 w 377361"/>
              <a:gd name="connsiteY35" fmla="*/ 832740 h 1391208"/>
              <a:gd name="connsiteX36" fmla="*/ 14368 w 377361"/>
              <a:gd name="connsiteY36" fmla="*/ 590240 h 1391208"/>
              <a:gd name="connsiteX37" fmla="*/ 8267 w 377361"/>
              <a:gd name="connsiteY37" fmla="*/ 477919 h 1391208"/>
              <a:gd name="connsiteX38" fmla="*/ 2314 w 377361"/>
              <a:gd name="connsiteY38" fmla="*/ 37076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14072 w 377361"/>
              <a:gd name="connsiteY32" fmla="*/ 1223602 h 1391208"/>
              <a:gd name="connsiteX33" fmla="*/ 20173 w 377361"/>
              <a:gd name="connsiteY33" fmla="*/ 1165650 h 1391208"/>
              <a:gd name="connsiteX34" fmla="*/ 26126 w 377361"/>
              <a:gd name="connsiteY34" fmla="*/ 847013 h 1391208"/>
              <a:gd name="connsiteX35" fmla="*/ 26273 w 377361"/>
              <a:gd name="connsiteY35" fmla="*/ 832740 h 1391208"/>
              <a:gd name="connsiteX36" fmla="*/ 14368 w 377361"/>
              <a:gd name="connsiteY36" fmla="*/ 590240 h 1391208"/>
              <a:gd name="connsiteX37" fmla="*/ 8267 w 377361"/>
              <a:gd name="connsiteY37" fmla="*/ 477919 h 1391208"/>
              <a:gd name="connsiteX38" fmla="*/ 13925 w 377361"/>
              <a:gd name="connsiteY38" fmla="*/ 40967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14072 w 377361"/>
              <a:gd name="connsiteY32" fmla="*/ 1223602 h 1391208"/>
              <a:gd name="connsiteX33" fmla="*/ 20173 w 377361"/>
              <a:gd name="connsiteY33" fmla="*/ 1165650 h 1391208"/>
              <a:gd name="connsiteX34" fmla="*/ 26126 w 377361"/>
              <a:gd name="connsiteY34" fmla="*/ 847013 h 1391208"/>
              <a:gd name="connsiteX35" fmla="*/ 26273 w 377361"/>
              <a:gd name="connsiteY35" fmla="*/ 832740 h 1391208"/>
              <a:gd name="connsiteX36" fmla="*/ 14368 w 377361"/>
              <a:gd name="connsiteY36" fmla="*/ 590240 h 1391208"/>
              <a:gd name="connsiteX37" fmla="*/ 25683 w 377361"/>
              <a:gd name="connsiteY37" fmla="*/ 477919 h 1391208"/>
              <a:gd name="connsiteX38" fmla="*/ 13925 w 377361"/>
              <a:gd name="connsiteY38" fmla="*/ 40967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37295 w 377361"/>
              <a:gd name="connsiteY32" fmla="*/ 1229161 h 1391208"/>
              <a:gd name="connsiteX33" fmla="*/ 20173 w 377361"/>
              <a:gd name="connsiteY33" fmla="*/ 1165650 h 1391208"/>
              <a:gd name="connsiteX34" fmla="*/ 26126 w 377361"/>
              <a:gd name="connsiteY34" fmla="*/ 847013 h 1391208"/>
              <a:gd name="connsiteX35" fmla="*/ 26273 w 377361"/>
              <a:gd name="connsiteY35" fmla="*/ 832740 h 1391208"/>
              <a:gd name="connsiteX36" fmla="*/ 14368 w 377361"/>
              <a:gd name="connsiteY36" fmla="*/ 590240 h 1391208"/>
              <a:gd name="connsiteX37" fmla="*/ 25683 w 377361"/>
              <a:gd name="connsiteY37" fmla="*/ 477919 h 1391208"/>
              <a:gd name="connsiteX38" fmla="*/ 13925 w 377361"/>
              <a:gd name="connsiteY38" fmla="*/ 40967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31637 w 377361"/>
              <a:gd name="connsiteY31" fmla="*/ 1358193 h 1391208"/>
              <a:gd name="connsiteX32" fmla="*/ 37295 w 377361"/>
              <a:gd name="connsiteY32" fmla="*/ 1229161 h 1391208"/>
              <a:gd name="connsiteX33" fmla="*/ 20173 w 377361"/>
              <a:gd name="connsiteY33" fmla="*/ 1165650 h 1391208"/>
              <a:gd name="connsiteX34" fmla="*/ 26126 w 377361"/>
              <a:gd name="connsiteY34" fmla="*/ 847013 h 1391208"/>
              <a:gd name="connsiteX35" fmla="*/ 26273 w 377361"/>
              <a:gd name="connsiteY35" fmla="*/ 832740 h 1391208"/>
              <a:gd name="connsiteX36" fmla="*/ 14368 w 377361"/>
              <a:gd name="connsiteY36" fmla="*/ 590240 h 1391208"/>
              <a:gd name="connsiteX37" fmla="*/ 25683 w 377361"/>
              <a:gd name="connsiteY37" fmla="*/ 477919 h 1391208"/>
              <a:gd name="connsiteX38" fmla="*/ 13925 w 377361"/>
              <a:gd name="connsiteY38" fmla="*/ 40967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31637 w 377361"/>
              <a:gd name="connsiteY31" fmla="*/ 1358193 h 1391208"/>
              <a:gd name="connsiteX32" fmla="*/ 14072 w 377361"/>
              <a:gd name="connsiteY32" fmla="*/ 1229161 h 1391208"/>
              <a:gd name="connsiteX33" fmla="*/ 20173 w 377361"/>
              <a:gd name="connsiteY33" fmla="*/ 1165650 h 1391208"/>
              <a:gd name="connsiteX34" fmla="*/ 26126 w 377361"/>
              <a:gd name="connsiteY34" fmla="*/ 847013 h 1391208"/>
              <a:gd name="connsiteX35" fmla="*/ 26273 w 377361"/>
              <a:gd name="connsiteY35" fmla="*/ 832740 h 1391208"/>
              <a:gd name="connsiteX36" fmla="*/ 14368 w 377361"/>
              <a:gd name="connsiteY36" fmla="*/ 590240 h 1391208"/>
              <a:gd name="connsiteX37" fmla="*/ 25683 w 377361"/>
              <a:gd name="connsiteY37" fmla="*/ 477919 h 1391208"/>
              <a:gd name="connsiteX38" fmla="*/ 13925 w 377361"/>
              <a:gd name="connsiteY38" fmla="*/ 40967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11479 w 379370"/>
              <a:gd name="connsiteY0" fmla="*/ 13576 h 1391208"/>
              <a:gd name="connsiteX1" fmla="*/ 117432 w 379370"/>
              <a:gd name="connsiteY1" fmla="*/ 43341 h 1391208"/>
              <a:gd name="connsiteX2" fmla="*/ 123385 w 379370"/>
              <a:gd name="connsiteY2" fmla="*/ 85013 h 1391208"/>
              <a:gd name="connsiteX3" fmla="*/ 129338 w 379370"/>
              <a:gd name="connsiteY3" fmla="*/ 102873 h 1391208"/>
              <a:gd name="connsiteX4" fmla="*/ 141245 w 379370"/>
              <a:gd name="connsiteY4" fmla="*/ 257654 h 1391208"/>
              <a:gd name="connsiteX5" fmla="*/ 147198 w 379370"/>
              <a:gd name="connsiteY5" fmla="*/ 281466 h 1391208"/>
              <a:gd name="connsiteX6" fmla="*/ 159104 w 379370"/>
              <a:gd name="connsiteY6" fmla="*/ 376716 h 1391208"/>
              <a:gd name="connsiteX7" fmla="*/ 171010 w 379370"/>
              <a:gd name="connsiteY7" fmla="*/ 412435 h 1391208"/>
              <a:gd name="connsiteX8" fmla="*/ 188870 w 379370"/>
              <a:gd name="connsiteY8" fmla="*/ 466013 h 1391208"/>
              <a:gd name="connsiteX9" fmla="*/ 194823 w 379370"/>
              <a:gd name="connsiteY9" fmla="*/ 483873 h 1391208"/>
              <a:gd name="connsiteX10" fmla="*/ 200776 w 379370"/>
              <a:gd name="connsiteY10" fmla="*/ 537451 h 1391208"/>
              <a:gd name="connsiteX11" fmla="*/ 206729 w 379370"/>
              <a:gd name="connsiteY11" fmla="*/ 555310 h 1391208"/>
              <a:gd name="connsiteX12" fmla="*/ 218635 w 379370"/>
              <a:gd name="connsiteY12" fmla="*/ 656513 h 1391208"/>
              <a:gd name="connsiteX13" fmla="*/ 224588 w 379370"/>
              <a:gd name="connsiteY13" fmla="*/ 674373 h 1391208"/>
              <a:gd name="connsiteX14" fmla="*/ 236495 w 379370"/>
              <a:gd name="connsiteY14" fmla="*/ 769623 h 1391208"/>
              <a:gd name="connsiteX15" fmla="*/ 248401 w 379370"/>
              <a:gd name="connsiteY15" fmla="*/ 805341 h 1391208"/>
              <a:gd name="connsiteX16" fmla="*/ 266260 w 379370"/>
              <a:gd name="connsiteY16" fmla="*/ 847013 h 1391208"/>
              <a:gd name="connsiteX17" fmla="*/ 272213 w 379370"/>
              <a:gd name="connsiteY17" fmla="*/ 870826 h 1391208"/>
              <a:gd name="connsiteX18" fmla="*/ 284120 w 379370"/>
              <a:gd name="connsiteY18" fmla="*/ 888685 h 1391208"/>
              <a:gd name="connsiteX19" fmla="*/ 290073 w 379370"/>
              <a:gd name="connsiteY19" fmla="*/ 918451 h 1391208"/>
              <a:gd name="connsiteX20" fmla="*/ 296026 w 379370"/>
              <a:gd name="connsiteY20" fmla="*/ 936310 h 1391208"/>
              <a:gd name="connsiteX21" fmla="*/ 301979 w 379370"/>
              <a:gd name="connsiteY21" fmla="*/ 1055373 h 1391208"/>
              <a:gd name="connsiteX22" fmla="*/ 313885 w 379370"/>
              <a:gd name="connsiteY22" fmla="*/ 1108951 h 1391208"/>
              <a:gd name="connsiteX23" fmla="*/ 325792 w 379370"/>
              <a:gd name="connsiteY23" fmla="*/ 1168482 h 1391208"/>
              <a:gd name="connsiteX24" fmla="*/ 337698 w 379370"/>
              <a:gd name="connsiteY24" fmla="*/ 1233966 h 1391208"/>
              <a:gd name="connsiteX25" fmla="*/ 349604 w 379370"/>
              <a:gd name="connsiteY25" fmla="*/ 1269685 h 1391208"/>
              <a:gd name="connsiteX26" fmla="*/ 361510 w 379370"/>
              <a:gd name="connsiteY26" fmla="*/ 1287544 h 1391208"/>
              <a:gd name="connsiteX27" fmla="*/ 379370 w 379370"/>
              <a:gd name="connsiteY27" fmla="*/ 1358982 h 1391208"/>
              <a:gd name="connsiteX28" fmla="*/ 242448 w 379370"/>
              <a:gd name="connsiteY28" fmla="*/ 1370888 h 1391208"/>
              <a:gd name="connsiteX29" fmla="*/ 188870 w 379370"/>
              <a:gd name="connsiteY29" fmla="*/ 1364935 h 1391208"/>
              <a:gd name="connsiteX30" fmla="*/ 81713 w 379370"/>
              <a:gd name="connsiteY30" fmla="*/ 1353029 h 1391208"/>
              <a:gd name="connsiteX31" fmla="*/ 33646 w 379370"/>
              <a:gd name="connsiteY31" fmla="*/ 1358193 h 1391208"/>
              <a:gd name="connsiteX32" fmla="*/ 16081 w 379370"/>
              <a:gd name="connsiteY32" fmla="*/ 1229161 h 1391208"/>
              <a:gd name="connsiteX33" fmla="*/ 22182 w 379370"/>
              <a:gd name="connsiteY33" fmla="*/ 1165650 h 1391208"/>
              <a:gd name="connsiteX34" fmla="*/ 28135 w 379370"/>
              <a:gd name="connsiteY34" fmla="*/ 847013 h 1391208"/>
              <a:gd name="connsiteX35" fmla="*/ 28282 w 379370"/>
              <a:gd name="connsiteY35" fmla="*/ 832740 h 1391208"/>
              <a:gd name="connsiteX36" fmla="*/ 16377 w 379370"/>
              <a:gd name="connsiteY36" fmla="*/ 590240 h 1391208"/>
              <a:gd name="connsiteX37" fmla="*/ 27692 w 379370"/>
              <a:gd name="connsiteY37" fmla="*/ 477919 h 1391208"/>
              <a:gd name="connsiteX38" fmla="*/ 15934 w 379370"/>
              <a:gd name="connsiteY38" fmla="*/ 409673 h 1391208"/>
              <a:gd name="connsiteX39" fmla="*/ 4470 w 379370"/>
              <a:gd name="connsiteY39" fmla="*/ 134927 h 1391208"/>
              <a:gd name="connsiteX40" fmla="*/ 16229 w 379370"/>
              <a:gd name="connsiteY40" fmla="*/ 13576 h 1391208"/>
              <a:gd name="connsiteX41" fmla="*/ 111479 w 379370"/>
              <a:gd name="connsiteY41" fmla="*/ 13576 h 1391208"/>
              <a:gd name="connsiteX0" fmla="*/ 106649 w 374540"/>
              <a:gd name="connsiteY0" fmla="*/ 13576 h 1391208"/>
              <a:gd name="connsiteX1" fmla="*/ 112602 w 374540"/>
              <a:gd name="connsiteY1" fmla="*/ 43341 h 1391208"/>
              <a:gd name="connsiteX2" fmla="*/ 118555 w 374540"/>
              <a:gd name="connsiteY2" fmla="*/ 85013 h 1391208"/>
              <a:gd name="connsiteX3" fmla="*/ 124508 w 374540"/>
              <a:gd name="connsiteY3" fmla="*/ 102873 h 1391208"/>
              <a:gd name="connsiteX4" fmla="*/ 136415 w 374540"/>
              <a:gd name="connsiteY4" fmla="*/ 257654 h 1391208"/>
              <a:gd name="connsiteX5" fmla="*/ 142368 w 374540"/>
              <a:gd name="connsiteY5" fmla="*/ 281466 h 1391208"/>
              <a:gd name="connsiteX6" fmla="*/ 154274 w 374540"/>
              <a:gd name="connsiteY6" fmla="*/ 376716 h 1391208"/>
              <a:gd name="connsiteX7" fmla="*/ 166180 w 374540"/>
              <a:gd name="connsiteY7" fmla="*/ 412435 h 1391208"/>
              <a:gd name="connsiteX8" fmla="*/ 184040 w 374540"/>
              <a:gd name="connsiteY8" fmla="*/ 466013 h 1391208"/>
              <a:gd name="connsiteX9" fmla="*/ 189993 w 374540"/>
              <a:gd name="connsiteY9" fmla="*/ 483873 h 1391208"/>
              <a:gd name="connsiteX10" fmla="*/ 195946 w 374540"/>
              <a:gd name="connsiteY10" fmla="*/ 537451 h 1391208"/>
              <a:gd name="connsiteX11" fmla="*/ 201899 w 374540"/>
              <a:gd name="connsiteY11" fmla="*/ 555310 h 1391208"/>
              <a:gd name="connsiteX12" fmla="*/ 213805 w 374540"/>
              <a:gd name="connsiteY12" fmla="*/ 656513 h 1391208"/>
              <a:gd name="connsiteX13" fmla="*/ 219758 w 374540"/>
              <a:gd name="connsiteY13" fmla="*/ 674373 h 1391208"/>
              <a:gd name="connsiteX14" fmla="*/ 231665 w 374540"/>
              <a:gd name="connsiteY14" fmla="*/ 769623 h 1391208"/>
              <a:gd name="connsiteX15" fmla="*/ 243571 w 374540"/>
              <a:gd name="connsiteY15" fmla="*/ 805341 h 1391208"/>
              <a:gd name="connsiteX16" fmla="*/ 261430 w 374540"/>
              <a:gd name="connsiteY16" fmla="*/ 847013 h 1391208"/>
              <a:gd name="connsiteX17" fmla="*/ 267383 w 374540"/>
              <a:gd name="connsiteY17" fmla="*/ 870826 h 1391208"/>
              <a:gd name="connsiteX18" fmla="*/ 279290 w 374540"/>
              <a:gd name="connsiteY18" fmla="*/ 888685 h 1391208"/>
              <a:gd name="connsiteX19" fmla="*/ 285243 w 374540"/>
              <a:gd name="connsiteY19" fmla="*/ 918451 h 1391208"/>
              <a:gd name="connsiteX20" fmla="*/ 291196 w 374540"/>
              <a:gd name="connsiteY20" fmla="*/ 936310 h 1391208"/>
              <a:gd name="connsiteX21" fmla="*/ 297149 w 374540"/>
              <a:gd name="connsiteY21" fmla="*/ 1055373 h 1391208"/>
              <a:gd name="connsiteX22" fmla="*/ 309055 w 374540"/>
              <a:gd name="connsiteY22" fmla="*/ 1108951 h 1391208"/>
              <a:gd name="connsiteX23" fmla="*/ 320962 w 374540"/>
              <a:gd name="connsiteY23" fmla="*/ 1168482 h 1391208"/>
              <a:gd name="connsiteX24" fmla="*/ 332868 w 374540"/>
              <a:gd name="connsiteY24" fmla="*/ 1233966 h 1391208"/>
              <a:gd name="connsiteX25" fmla="*/ 344774 w 374540"/>
              <a:gd name="connsiteY25" fmla="*/ 1269685 h 1391208"/>
              <a:gd name="connsiteX26" fmla="*/ 356680 w 374540"/>
              <a:gd name="connsiteY26" fmla="*/ 1287544 h 1391208"/>
              <a:gd name="connsiteX27" fmla="*/ 374540 w 374540"/>
              <a:gd name="connsiteY27" fmla="*/ 1358982 h 1391208"/>
              <a:gd name="connsiteX28" fmla="*/ 237618 w 374540"/>
              <a:gd name="connsiteY28" fmla="*/ 1370888 h 1391208"/>
              <a:gd name="connsiteX29" fmla="*/ 184040 w 374540"/>
              <a:gd name="connsiteY29" fmla="*/ 1364935 h 1391208"/>
              <a:gd name="connsiteX30" fmla="*/ 76883 w 374540"/>
              <a:gd name="connsiteY30" fmla="*/ 1353029 h 1391208"/>
              <a:gd name="connsiteX31" fmla="*/ 28816 w 374540"/>
              <a:gd name="connsiteY31" fmla="*/ 1358193 h 1391208"/>
              <a:gd name="connsiteX32" fmla="*/ 11251 w 374540"/>
              <a:gd name="connsiteY32" fmla="*/ 1229161 h 1391208"/>
              <a:gd name="connsiteX33" fmla="*/ 17352 w 374540"/>
              <a:gd name="connsiteY33" fmla="*/ 1165650 h 1391208"/>
              <a:gd name="connsiteX34" fmla="*/ 23305 w 374540"/>
              <a:gd name="connsiteY34" fmla="*/ 847013 h 1391208"/>
              <a:gd name="connsiteX35" fmla="*/ 23452 w 374540"/>
              <a:gd name="connsiteY35" fmla="*/ 832740 h 1391208"/>
              <a:gd name="connsiteX36" fmla="*/ 11547 w 374540"/>
              <a:gd name="connsiteY36" fmla="*/ 590240 h 1391208"/>
              <a:gd name="connsiteX37" fmla="*/ 22862 w 374540"/>
              <a:gd name="connsiteY37" fmla="*/ 477919 h 1391208"/>
              <a:gd name="connsiteX38" fmla="*/ 11104 w 374540"/>
              <a:gd name="connsiteY38" fmla="*/ 409673 h 1391208"/>
              <a:gd name="connsiteX39" fmla="*/ 17057 w 374540"/>
              <a:gd name="connsiteY39" fmla="*/ 134927 h 1391208"/>
              <a:gd name="connsiteX40" fmla="*/ 11399 w 374540"/>
              <a:gd name="connsiteY40" fmla="*/ 13576 h 1391208"/>
              <a:gd name="connsiteX41" fmla="*/ 106649 w 374540"/>
              <a:gd name="connsiteY41" fmla="*/ 13576 h 1391208"/>
              <a:gd name="connsiteX0" fmla="*/ 97860 w 365751"/>
              <a:gd name="connsiteY0" fmla="*/ 3066 h 1380698"/>
              <a:gd name="connsiteX1" fmla="*/ 103813 w 365751"/>
              <a:gd name="connsiteY1" fmla="*/ 32831 h 1380698"/>
              <a:gd name="connsiteX2" fmla="*/ 109766 w 365751"/>
              <a:gd name="connsiteY2" fmla="*/ 74503 h 1380698"/>
              <a:gd name="connsiteX3" fmla="*/ 115719 w 365751"/>
              <a:gd name="connsiteY3" fmla="*/ 92363 h 1380698"/>
              <a:gd name="connsiteX4" fmla="*/ 127626 w 365751"/>
              <a:gd name="connsiteY4" fmla="*/ 247144 h 1380698"/>
              <a:gd name="connsiteX5" fmla="*/ 133579 w 365751"/>
              <a:gd name="connsiteY5" fmla="*/ 270956 h 1380698"/>
              <a:gd name="connsiteX6" fmla="*/ 145485 w 365751"/>
              <a:gd name="connsiteY6" fmla="*/ 366206 h 1380698"/>
              <a:gd name="connsiteX7" fmla="*/ 157391 w 365751"/>
              <a:gd name="connsiteY7" fmla="*/ 401925 h 1380698"/>
              <a:gd name="connsiteX8" fmla="*/ 175251 w 365751"/>
              <a:gd name="connsiteY8" fmla="*/ 455503 h 1380698"/>
              <a:gd name="connsiteX9" fmla="*/ 181204 w 365751"/>
              <a:gd name="connsiteY9" fmla="*/ 473363 h 1380698"/>
              <a:gd name="connsiteX10" fmla="*/ 187157 w 365751"/>
              <a:gd name="connsiteY10" fmla="*/ 526941 h 1380698"/>
              <a:gd name="connsiteX11" fmla="*/ 193110 w 365751"/>
              <a:gd name="connsiteY11" fmla="*/ 544800 h 1380698"/>
              <a:gd name="connsiteX12" fmla="*/ 205016 w 365751"/>
              <a:gd name="connsiteY12" fmla="*/ 646003 h 1380698"/>
              <a:gd name="connsiteX13" fmla="*/ 210969 w 365751"/>
              <a:gd name="connsiteY13" fmla="*/ 663863 h 1380698"/>
              <a:gd name="connsiteX14" fmla="*/ 222876 w 365751"/>
              <a:gd name="connsiteY14" fmla="*/ 759113 h 1380698"/>
              <a:gd name="connsiteX15" fmla="*/ 234782 w 365751"/>
              <a:gd name="connsiteY15" fmla="*/ 794831 h 1380698"/>
              <a:gd name="connsiteX16" fmla="*/ 252641 w 365751"/>
              <a:gd name="connsiteY16" fmla="*/ 836503 h 1380698"/>
              <a:gd name="connsiteX17" fmla="*/ 258594 w 365751"/>
              <a:gd name="connsiteY17" fmla="*/ 860316 h 1380698"/>
              <a:gd name="connsiteX18" fmla="*/ 270501 w 365751"/>
              <a:gd name="connsiteY18" fmla="*/ 878175 h 1380698"/>
              <a:gd name="connsiteX19" fmla="*/ 276454 w 365751"/>
              <a:gd name="connsiteY19" fmla="*/ 907941 h 1380698"/>
              <a:gd name="connsiteX20" fmla="*/ 282407 w 365751"/>
              <a:gd name="connsiteY20" fmla="*/ 925800 h 1380698"/>
              <a:gd name="connsiteX21" fmla="*/ 288360 w 365751"/>
              <a:gd name="connsiteY21" fmla="*/ 1044863 h 1380698"/>
              <a:gd name="connsiteX22" fmla="*/ 300266 w 365751"/>
              <a:gd name="connsiteY22" fmla="*/ 1098441 h 1380698"/>
              <a:gd name="connsiteX23" fmla="*/ 312173 w 365751"/>
              <a:gd name="connsiteY23" fmla="*/ 1157972 h 1380698"/>
              <a:gd name="connsiteX24" fmla="*/ 324079 w 365751"/>
              <a:gd name="connsiteY24" fmla="*/ 1223456 h 1380698"/>
              <a:gd name="connsiteX25" fmla="*/ 335985 w 365751"/>
              <a:gd name="connsiteY25" fmla="*/ 1259175 h 1380698"/>
              <a:gd name="connsiteX26" fmla="*/ 347891 w 365751"/>
              <a:gd name="connsiteY26" fmla="*/ 1277034 h 1380698"/>
              <a:gd name="connsiteX27" fmla="*/ 365751 w 365751"/>
              <a:gd name="connsiteY27" fmla="*/ 1348472 h 1380698"/>
              <a:gd name="connsiteX28" fmla="*/ 228829 w 365751"/>
              <a:gd name="connsiteY28" fmla="*/ 1360378 h 1380698"/>
              <a:gd name="connsiteX29" fmla="*/ 175251 w 365751"/>
              <a:gd name="connsiteY29" fmla="*/ 1354425 h 1380698"/>
              <a:gd name="connsiteX30" fmla="*/ 68094 w 365751"/>
              <a:gd name="connsiteY30" fmla="*/ 1342519 h 1380698"/>
              <a:gd name="connsiteX31" fmla="*/ 20027 w 365751"/>
              <a:gd name="connsiteY31" fmla="*/ 1347683 h 1380698"/>
              <a:gd name="connsiteX32" fmla="*/ 2462 w 365751"/>
              <a:gd name="connsiteY32" fmla="*/ 1218651 h 1380698"/>
              <a:gd name="connsiteX33" fmla="*/ 8563 w 365751"/>
              <a:gd name="connsiteY33" fmla="*/ 1155140 h 1380698"/>
              <a:gd name="connsiteX34" fmla="*/ 14516 w 365751"/>
              <a:gd name="connsiteY34" fmla="*/ 836503 h 1380698"/>
              <a:gd name="connsiteX35" fmla="*/ 14663 w 365751"/>
              <a:gd name="connsiteY35" fmla="*/ 822230 h 1380698"/>
              <a:gd name="connsiteX36" fmla="*/ 2758 w 365751"/>
              <a:gd name="connsiteY36" fmla="*/ 579730 h 1380698"/>
              <a:gd name="connsiteX37" fmla="*/ 14073 w 365751"/>
              <a:gd name="connsiteY37" fmla="*/ 467409 h 1380698"/>
              <a:gd name="connsiteX38" fmla="*/ 2315 w 365751"/>
              <a:gd name="connsiteY38" fmla="*/ 399163 h 1380698"/>
              <a:gd name="connsiteX39" fmla="*/ 8268 w 365751"/>
              <a:gd name="connsiteY39" fmla="*/ 124417 h 1380698"/>
              <a:gd name="connsiteX40" fmla="*/ 14221 w 365751"/>
              <a:gd name="connsiteY40" fmla="*/ 19896 h 1380698"/>
              <a:gd name="connsiteX41" fmla="*/ 97860 w 365751"/>
              <a:gd name="connsiteY41" fmla="*/ 3066 h 1380698"/>
              <a:gd name="connsiteX0" fmla="*/ 95769 w 363660"/>
              <a:gd name="connsiteY0" fmla="*/ 347 h 1377979"/>
              <a:gd name="connsiteX1" fmla="*/ 101722 w 363660"/>
              <a:gd name="connsiteY1" fmla="*/ 30112 h 1377979"/>
              <a:gd name="connsiteX2" fmla="*/ 107675 w 363660"/>
              <a:gd name="connsiteY2" fmla="*/ 71784 h 1377979"/>
              <a:gd name="connsiteX3" fmla="*/ 113628 w 363660"/>
              <a:gd name="connsiteY3" fmla="*/ 89644 h 1377979"/>
              <a:gd name="connsiteX4" fmla="*/ 125535 w 363660"/>
              <a:gd name="connsiteY4" fmla="*/ 244425 h 1377979"/>
              <a:gd name="connsiteX5" fmla="*/ 131488 w 363660"/>
              <a:gd name="connsiteY5" fmla="*/ 268237 h 1377979"/>
              <a:gd name="connsiteX6" fmla="*/ 143394 w 363660"/>
              <a:gd name="connsiteY6" fmla="*/ 363487 h 1377979"/>
              <a:gd name="connsiteX7" fmla="*/ 155300 w 363660"/>
              <a:gd name="connsiteY7" fmla="*/ 399206 h 1377979"/>
              <a:gd name="connsiteX8" fmla="*/ 173160 w 363660"/>
              <a:gd name="connsiteY8" fmla="*/ 452784 h 1377979"/>
              <a:gd name="connsiteX9" fmla="*/ 179113 w 363660"/>
              <a:gd name="connsiteY9" fmla="*/ 470644 h 1377979"/>
              <a:gd name="connsiteX10" fmla="*/ 185066 w 363660"/>
              <a:gd name="connsiteY10" fmla="*/ 524222 h 1377979"/>
              <a:gd name="connsiteX11" fmla="*/ 191019 w 363660"/>
              <a:gd name="connsiteY11" fmla="*/ 542081 h 1377979"/>
              <a:gd name="connsiteX12" fmla="*/ 202925 w 363660"/>
              <a:gd name="connsiteY12" fmla="*/ 643284 h 1377979"/>
              <a:gd name="connsiteX13" fmla="*/ 208878 w 363660"/>
              <a:gd name="connsiteY13" fmla="*/ 661144 h 1377979"/>
              <a:gd name="connsiteX14" fmla="*/ 220785 w 363660"/>
              <a:gd name="connsiteY14" fmla="*/ 756394 h 1377979"/>
              <a:gd name="connsiteX15" fmla="*/ 232691 w 363660"/>
              <a:gd name="connsiteY15" fmla="*/ 792112 h 1377979"/>
              <a:gd name="connsiteX16" fmla="*/ 250550 w 363660"/>
              <a:gd name="connsiteY16" fmla="*/ 833784 h 1377979"/>
              <a:gd name="connsiteX17" fmla="*/ 256503 w 363660"/>
              <a:gd name="connsiteY17" fmla="*/ 857597 h 1377979"/>
              <a:gd name="connsiteX18" fmla="*/ 268410 w 363660"/>
              <a:gd name="connsiteY18" fmla="*/ 875456 h 1377979"/>
              <a:gd name="connsiteX19" fmla="*/ 274363 w 363660"/>
              <a:gd name="connsiteY19" fmla="*/ 905222 h 1377979"/>
              <a:gd name="connsiteX20" fmla="*/ 280316 w 363660"/>
              <a:gd name="connsiteY20" fmla="*/ 923081 h 1377979"/>
              <a:gd name="connsiteX21" fmla="*/ 286269 w 363660"/>
              <a:gd name="connsiteY21" fmla="*/ 1042144 h 1377979"/>
              <a:gd name="connsiteX22" fmla="*/ 298175 w 363660"/>
              <a:gd name="connsiteY22" fmla="*/ 1095722 h 1377979"/>
              <a:gd name="connsiteX23" fmla="*/ 310082 w 363660"/>
              <a:gd name="connsiteY23" fmla="*/ 1155253 h 1377979"/>
              <a:gd name="connsiteX24" fmla="*/ 321988 w 363660"/>
              <a:gd name="connsiteY24" fmla="*/ 1220737 h 1377979"/>
              <a:gd name="connsiteX25" fmla="*/ 333894 w 363660"/>
              <a:gd name="connsiteY25" fmla="*/ 1256456 h 1377979"/>
              <a:gd name="connsiteX26" fmla="*/ 345800 w 363660"/>
              <a:gd name="connsiteY26" fmla="*/ 1274315 h 1377979"/>
              <a:gd name="connsiteX27" fmla="*/ 363660 w 363660"/>
              <a:gd name="connsiteY27" fmla="*/ 1345753 h 1377979"/>
              <a:gd name="connsiteX28" fmla="*/ 226738 w 363660"/>
              <a:gd name="connsiteY28" fmla="*/ 1357659 h 1377979"/>
              <a:gd name="connsiteX29" fmla="*/ 173160 w 363660"/>
              <a:gd name="connsiteY29" fmla="*/ 1351706 h 1377979"/>
              <a:gd name="connsiteX30" fmla="*/ 66003 w 363660"/>
              <a:gd name="connsiteY30" fmla="*/ 1339800 h 1377979"/>
              <a:gd name="connsiteX31" fmla="*/ 17936 w 363660"/>
              <a:gd name="connsiteY31" fmla="*/ 1344964 h 1377979"/>
              <a:gd name="connsiteX32" fmla="*/ 371 w 363660"/>
              <a:gd name="connsiteY32" fmla="*/ 1215932 h 1377979"/>
              <a:gd name="connsiteX33" fmla="*/ 6472 w 363660"/>
              <a:gd name="connsiteY33" fmla="*/ 1152421 h 1377979"/>
              <a:gd name="connsiteX34" fmla="*/ 12425 w 363660"/>
              <a:gd name="connsiteY34" fmla="*/ 833784 h 1377979"/>
              <a:gd name="connsiteX35" fmla="*/ 12572 w 363660"/>
              <a:gd name="connsiteY35" fmla="*/ 819511 h 1377979"/>
              <a:gd name="connsiteX36" fmla="*/ 667 w 363660"/>
              <a:gd name="connsiteY36" fmla="*/ 577011 h 1377979"/>
              <a:gd name="connsiteX37" fmla="*/ 11982 w 363660"/>
              <a:gd name="connsiteY37" fmla="*/ 464690 h 1377979"/>
              <a:gd name="connsiteX38" fmla="*/ 224 w 363660"/>
              <a:gd name="connsiteY38" fmla="*/ 396444 h 1377979"/>
              <a:gd name="connsiteX39" fmla="*/ 6177 w 363660"/>
              <a:gd name="connsiteY39" fmla="*/ 121698 h 1377979"/>
              <a:gd name="connsiteX40" fmla="*/ 41158 w 363660"/>
              <a:gd name="connsiteY40" fmla="*/ 50835 h 1377979"/>
              <a:gd name="connsiteX41" fmla="*/ 95769 w 363660"/>
              <a:gd name="connsiteY41" fmla="*/ 347 h 1377979"/>
              <a:gd name="connsiteX0" fmla="*/ 95769 w 363660"/>
              <a:gd name="connsiteY0" fmla="*/ 9589 h 1387221"/>
              <a:gd name="connsiteX1" fmla="*/ 101722 w 363660"/>
              <a:gd name="connsiteY1" fmla="*/ 39354 h 1387221"/>
              <a:gd name="connsiteX2" fmla="*/ 107675 w 363660"/>
              <a:gd name="connsiteY2" fmla="*/ 81026 h 1387221"/>
              <a:gd name="connsiteX3" fmla="*/ 113628 w 363660"/>
              <a:gd name="connsiteY3" fmla="*/ 98886 h 1387221"/>
              <a:gd name="connsiteX4" fmla="*/ 125535 w 363660"/>
              <a:gd name="connsiteY4" fmla="*/ 253667 h 1387221"/>
              <a:gd name="connsiteX5" fmla="*/ 131488 w 363660"/>
              <a:gd name="connsiteY5" fmla="*/ 277479 h 1387221"/>
              <a:gd name="connsiteX6" fmla="*/ 143394 w 363660"/>
              <a:gd name="connsiteY6" fmla="*/ 372729 h 1387221"/>
              <a:gd name="connsiteX7" fmla="*/ 155300 w 363660"/>
              <a:gd name="connsiteY7" fmla="*/ 408448 h 1387221"/>
              <a:gd name="connsiteX8" fmla="*/ 173160 w 363660"/>
              <a:gd name="connsiteY8" fmla="*/ 462026 h 1387221"/>
              <a:gd name="connsiteX9" fmla="*/ 179113 w 363660"/>
              <a:gd name="connsiteY9" fmla="*/ 479886 h 1387221"/>
              <a:gd name="connsiteX10" fmla="*/ 185066 w 363660"/>
              <a:gd name="connsiteY10" fmla="*/ 533464 h 1387221"/>
              <a:gd name="connsiteX11" fmla="*/ 191019 w 363660"/>
              <a:gd name="connsiteY11" fmla="*/ 551323 h 1387221"/>
              <a:gd name="connsiteX12" fmla="*/ 202925 w 363660"/>
              <a:gd name="connsiteY12" fmla="*/ 652526 h 1387221"/>
              <a:gd name="connsiteX13" fmla="*/ 208878 w 363660"/>
              <a:gd name="connsiteY13" fmla="*/ 670386 h 1387221"/>
              <a:gd name="connsiteX14" fmla="*/ 220785 w 363660"/>
              <a:gd name="connsiteY14" fmla="*/ 765636 h 1387221"/>
              <a:gd name="connsiteX15" fmla="*/ 232691 w 363660"/>
              <a:gd name="connsiteY15" fmla="*/ 801354 h 1387221"/>
              <a:gd name="connsiteX16" fmla="*/ 250550 w 363660"/>
              <a:gd name="connsiteY16" fmla="*/ 843026 h 1387221"/>
              <a:gd name="connsiteX17" fmla="*/ 256503 w 363660"/>
              <a:gd name="connsiteY17" fmla="*/ 866839 h 1387221"/>
              <a:gd name="connsiteX18" fmla="*/ 268410 w 363660"/>
              <a:gd name="connsiteY18" fmla="*/ 884698 h 1387221"/>
              <a:gd name="connsiteX19" fmla="*/ 274363 w 363660"/>
              <a:gd name="connsiteY19" fmla="*/ 914464 h 1387221"/>
              <a:gd name="connsiteX20" fmla="*/ 280316 w 363660"/>
              <a:gd name="connsiteY20" fmla="*/ 932323 h 1387221"/>
              <a:gd name="connsiteX21" fmla="*/ 286269 w 363660"/>
              <a:gd name="connsiteY21" fmla="*/ 1051386 h 1387221"/>
              <a:gd name="connsiteX22" fmla="*/ 298175 w 363660"/>
              <a:gd name="connsiteY22" fmla="*/ 1104964 h 1387221"/>
              <a:gd name="connsiteX23" fmla="*/ 310082 w 363660"/>
              <a:gd name="connsiteY23" fmla="*/ 1164495 h 1387221"/>
              <a:gd name="connsiteX24" fmla="*/ 321988 w 363660"/>
              <a:gd name="connsiteY24" fmla="*/ 1229979 h 1387221"/>
              <a:gd name="connsiteX25" fmla="*/ 333894 w 363660"/>
              <a:gd name="connsiteY25" fmla="*/ 1265698 h 1387221"/>
              <a:gd name="connsiteX26" fmla="*/ 345800 w 363660"/>
              <a:gd name="connsiteY26" fmla="*/ 1283557 h 1387221"/>
              <a:gd name="connsiteX27" fmla="*/ 363660 w 363660"/>
              <a:gd name="connsiteY27" fmla="*/ 1354995 h 1387221"/>
              <a:gd name="connsiteX28" fmla="*/ 226738 w 363660"/>
              <a:gd name="connsiteY28" fmla="*/ 1366901 h 1387221"/>
              <a:gd name="connsiteX29" fmla="*/ 173160 w 363660"/>
              <a:gd name="connsiteY29" fmla="*/ 1360948 h 1387221"/>
              <a:gd name="connsiteX30" fmla="*/ 66003 w 363660"/>
              <a:gd name="connsiteY30" fmla="*/ 1349042 h 1387221"/>
              <a:gd name="connsiteX31" fmla="*/ 17936 w 363660"/>
              <a:gd name="connsiteY31" fmla="*/ 1354206 h 1387221"/>
              <a:gd name="connsiteX32" fmla="*/ 371 w 363660"/>
              <a:gd name="connsiteY32" fmla="*/ 1225174 h 1387221"/>
              <a:gd name="connsiteX33" fmla="*/ 6472 w 363660"/>
              <a:gd name="connsiteY33" fmla="*/ 1161663 h 1387221"/>
              <a:gd name="connsiteX34" fmla="*/ 12425 w 363660"/>
              <a:gd name="connsiteY34" fmla="*/ 843026 h 1387221"/>
              <a:gd name="connsiteX35" fmla="*/ 12572 w 363660"/>
              <a:gd name="connsiteY35" fmla="*/ 828753 h 1387221"/>
              <a:gd name="connsiteX36" fmla="*/ 667 w 363660"/>
              <a:gd name="connsiteY36" fmla="*/ 586253 h 1387221"/>
              <a:gd name="connsiteX37" fmla="*/ 11982 w 363660"/>
              <a:gd name="connsiteY37" fmla="*/ 473932 h 1387221"/>
              <a:gd name="connsiteX38" fmla="*/ 224 w 363660"/>
              <a:gd name="connsiteY38" fmla="*/ 405686 h 1387221"/>
              <a:gd name="connsiteX39" fmla="*/ 6177 w 363660"/>
              <a:gd name="connsiteY39" fmla="*/ 130940 h 1387221"/>
              <a:gd name="connsiteX40" fmla="*/ 29547 w 363660"/>
              <a:gd name="connsiteY40" fmla="*/ 15199 h 1387221"/>
              <a:gd name="connsiteX41" fmla="*/ 95769 w 363660"/>
              <a:gd name="connsiteY41" fmla="*/ 9589 h 138722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363660" h="1387221">
                <a:moveTo>
                  <a:pt x="95769" y="9589"/>
                </a:moveTo>
                <a:cubicBezTo>
                  <a:pt x="107798" y="13615"/>
                  <a:pt x="100059" y="29374"/>
                  <a:pt x="101722" y="39354"/>
                </a:cubicBezTo>
                <a:cubicBezTo>
                  <a:pt x="104029" y="53195"/>
                  <a:pt x="104923" y="67267"/>
                  <a:pt x="107675" y="81026"/>
                </a:cubicBezTo>
                <a:cubicBezTo>
                  <a:pt x="108906" y="87179"/>
                  <a:pt x="111644" y="92933"/>
                  <a:pt x="113628" y="98886"/>
                </a:cubicBezTo>
                <a:cubicBezTo>
                  <a:pt x="116596" y="152308"/>
                  <a:pt x="116877" y="201719"/>
                  <a:pt x="125535" y="253667"/>
                </a:cubicBezTo>
                <a:cubicBezTo>
                  <a:pt x="126880" y="261737"/>
                  <a:pt x="129504" y="269542"/>
                  <a:pt x="131488" y="277479"/>
                </a:cubicBezTo>
                <a:cubicBezTo>
                  <a:pt x="134320" y="308628"/>
                  <a:pt x="135006" y="341973"/>
                  <a:pt x="143394" y="372729"/>
                </a:cubicBezTo>
                <a:cubicBezTo>
                  <a:pt x="146696" y="384837"/>
                  <a:pt x="151331" y="396542"/>
                  <a:pt x="155300" y="408448"/>
                </a:cubicBezTo>
                <a:lnTo>
                  <a:pt x="173160" y="462026"/>
                </a:lnTo>
                <a:lnTo>
                  <a:pt x="179113" y="479886"/>
                </a:lnTo>
                <a:cubicBezTo>
                  <a:pt x="181097" y="497745"/>
                  <a:pt x="182112" y="515739"/>
                  <a:pt x="185066" y="533464"/>
                </a:cubicBezTo>
                <a:cubicBezTo>
                  <a:pt x="186098" y="539654"/>
                  <a:pt x="189897" y="545149"/>
                  <a:pt x="191019" y="551323"/>
                </a:cubicBezTo>
                <a:cubicBezTo>
                  <a:pt x="199529" y="598129"/>
                  <a:pt x="194837" y="603994"/>
                  <a:pt x="202925" y="652526"/>
                </a:cubicBezTo>
                <a:cubicBezTo>
                  <a:pt x="203957" y="658716"/>
                  <a:pt x="206894" y="664433"/>
                  <a:pt x="208878" y="670386"/>
                </a:cubicBezTo>
                <a:cubicBezTo>
                  <a:pt x="212847" y="702136"/>
                  <a:pt x="210667" y="735281"/>
                  <a:pt x="220785" y="765636"/>
                </a:cubicBezTo>
                <a:cubicBezTo>
                  <a:pt x="224754" y="777542"/>
                  <a:pt x="229647" y="789179"/>
                  <a:pt x="232691" y="801354"/>
                </a:cubicBezTo>
                <a:cubicBezTo>
                  <a:pt x="240379" y="832108"/>
                  <a:pt x="234105" y="818359"/>
                  <a:pt x="250550" y="843026"/>
                </a:cubicBezTo>
                <a:cubicBezTo>
                  <a:pt x="252534" y="850964"/>
                  <a:pt x="253280" y="859319"/>
                  <a:pt x="256503" y="866839"/>
                </a:cubicBezTo>
                <a:cubicBezTo>
                  <a:pt x="259321" y="873415"/>
                  <a:pt x="265898" y="877999"/>
                  <a:pt x="268410" y="884698"/>
                </a:cubicBezTo>
                <a:cubicBezTo>
                  <a:pt x="271963" y="894172"/>
                  <a:pt x="271909" y="904648"/>
                  <a:pt x="274363" y="914464"/>
                </a:cubicBezTo>
                <a:cubicBezTo>
                  <a:pt x="275885" y="920552"/>
                  <a:pt x="278332" y="926370"/>
                  <a:pt x="280316" y="932323"/>
                </a:cubicBezTo>
                <a:cubicBezTo>
                  <a:pt x="282300" y="972011"/>
                  <a:pt x="283100" y="1011775"/>
                  <a:pt x="286269" y="1051386"/>
                </a:cubicBezTo>
                <a:cubicBezTo>
                  <a:pt x="287957" y="1072483"/>
                  <a:pt x="294515" y="1084832"/>
                  <a:pt x="298175" y="1104964"/>
                </a:cubicBezTo>
                <a:cubicBezTo>
                  <a:pt x="309119" y="1165155"/>
                  <a:pt x="297855" y="1127821"/>
                  <a:pt x="310082" y="1164495"/>
                </a:cubicBezTo>
                <a:cubicBezTo>
                  <a:pt x="314275" y="1193846"/>
                  <a:pt x="314333" y="1204461"/>
                  <a:pt x="321988" y="1229979"/>
                </a:cubicBezTo>
                <a:cubicBezTo>
                  <a:pt x="325594" y="1242000"/>
                  <a:pt x="326932" y="1255255"/>
                  <a:pt x="333894" y="1265698"/>
                </a:cubicBezTo>
                <a:lnTo>
                  <a:pt x="345800" y="1283557"/>
                </a:lnTo>
                <a:cubicBezTo>
                  <a:pt x="361524" y="1330727"/>
                  <a:pt x="355644" y="1306896"/>
                  <a:pt x="363660" y="1354995"/>
                </a:cubicBezTo>
                <a:cubicBezTo>
                  <a:pt x="344010" y="1413945"/>
                  <a:pt x="363122" y="1375700"/>
                  <a:pt x="226738" y="1366901"/>
                </a:cubicBezTo>
                <a:cubicBezTo>
                  <a:pt x="208806" y="1365744"/>
                  <a:pt x="191019" y="1362932"/>
                  <a:pt x="173160" y="1360948"/>
                </a:cubicBezTo>
                <a:cubicBezTo>
                  <a:pt x="120971" y="1347901"/>
                  <a:pt x="91874" y="1350166"/>
                  <a:pt x="66003" y="1349042"/>
                </a:cubicBezTo>
                <a:cubicBezTo>
                  <a:pt x="40132" y="1347918"/>
                  <a:pt x="39764" y="1356190"/>
                  <a:pt x="17936" y="1354206"/>
                </a:cubicBezTo>
                <a:cubicBezTo>
                  <a:pt x="15952" y="1348253"/>
                  <a:pt x="2282" y="1257264"/>
                  <a:pt x="371" y="1225174"/>
                </a:cubicBezTo>
                <a:cubicBezTo>
                  <a:pt x="-1540" y="1193084"/>
                  <a:pt x="4463" y="1225354"/>
                  <a:pt x="6472" y="1161663"/>
                </a:cubicBezTo>
                <a:cubicBezTo>
                  <a:pt x="8481" y="1097972"/>
                  <a:pt x="8840" y="991824"/>
                  <a:pt x="12425" y="843026"/>
                </a:cubicBezTo>
                <a:cubicBezTo>
                  <a:pt x="12810" y="827032"/>
                  <a:pt x="14532" y="871548"/>
                  <a:pt x="12572" y="828753"/>
                </a:cubicBezTo>
                <a:cubicBezTo>
                  <a:pt x="10612" y="785958"/>
                  <a:pt x="765" y="645390"/>
                  <a:pt x="667" y="586253"/>
                </a:cubicBezTo>
                <a:cubicBezTo>
                  <a:pt x="569" y="527116"/>
                  <a:pt x="12056" y="504026"/>
                  <a:pt x="11982" y="473932"/>
                </a:cubicBezTo>
                <a:cubicBezTo>
                  <a:pt x="11908" y="443838"/>
                  <a:pt x="2208" y="441405"/>
                  <a:pt x="224" y="405686"/>
                </a:cubicBezTo>
                <a:cubicBezTo>
                  <a:pt x="2208" y="371952"/>
                  <a:pt x="5051" y="164714"/>
                  <a:pt x="6177" y="130940"/>
                </a:cubicBezTo>
                <a:cubicBezTo>
                  <a:pt x="9020" y="45636"/>
                  <a:pt x="-218" y="95192"/>
                  <a:pt x="29547" y="15199"/>
                </a:cubicBezTo>
                <a:cubicBezTo>
                  <a:pt x="39927" y="-12698"/>
                  <a:pt x="83740" y="5563"/>
                  <a:pt x="95769" y="9589"/>
                </a:cubicBezTo>
                <a:close/>
              </a:path>
            </a:pathLst>
          </a:custGeom>
          <a:solidFill>
            <a:schemeClr val="accent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7" name="正方形/長方形 216">
            <a:extLst>
              <a:ext uri="{FF2B5EF4-FFF2-40B4-BE49-F238E27FC236}">
                <a16:creationId xmlns:a16="http://schemas.microsoft.com/office/drawing/2014/main" xmlns="" id="{00000000-0008-0000-0000-0000D9000000}"/>
              </a:ext>
            </a:extLst>
          </xdr:cNvPr>
          <xdr:cNvSpPr/>
        </xdr:nvSpPr>
        <xdr:spPr>
          <a:xfrm>
            <a:off x="5100796" y="7488578"/>
            <a:ext cx="47526" cy="1563256"/>
          </a:xfrm>
          <a:prstGeom prst="rect">
            <a:avLst/>
          </a:prstGeom>
          <a:solidFill>
            <a:schemeClr val="accent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504832</xdr:colOff>
      <xdr:row>234</xdr:row>
      <xdr:rowOff>136070</xdr:rowOff>
    </xdr:from>
    <xdr:to>
      <xdr:col>13</xdr:col>
      <xdr:colOff>225691</xdr:colOff>
      <xdr:row>236</xdr:row>
      <xdr:rowOff>13605</xdr:rowOff>
    </xdr:to>
    <xdr:sp macro="" textlink="">
      <xdr:nvSpPr>
        <xdr:cNvPr id="218" name="テキスト ボックス 217">
          <a:extLst>
            <a:ext uri="{FF2B5EF4-FFF2-40B4-BE49-F238E27FC236}">
              <a16:creationId xmlns:a16="http://schemas.microsoft.com/office/drawing/2014/main" xmlns="" id="{00000000-0008-0000-0000-0000DA000000}"/>
            </a:ext>
          </a:extLst>
        </xdr:cNvPr>
        <xdr:cNvSpPr txBox="1"/>
      </xdr:nvSpPr>
      <xdr:spPr>
        <a:xfrm>
          <a:off x="2491475" y="69600534"/>
          <a:ext cx="659752" cy="69396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200" b="1">
              <a:solidFill>
                <a:schemeClr val="accent4">
                  <a:lumMod val="75000"/>
                </a:schemeClr>
              </a:solidFill>
              <a:latin typeface="Meiryo UI" panose="020B0604030504040204" pitchFamily="50" charset="-128"/>
              <a:ea typeface="Meiryo UI" panose="020B0604030504040204" pitchFamily="50" charset="-128"/>
            </a:rPr>
            <a:t>土砂の流れ</a:t>
          </a:r>
          <a:endParaRPr kumimoji="1" lang="en-US" altLang="ja-JP" sz="1200" b="1">
            <a:solidFill>
              <a:schemeClr val="accent4">
                <a:lumMod val="75000"/>
              </a:schemeClr>
            </a:solidFill>
            <a:latin typeface="Meiryo UI" panose="020B0604030504040204" pitchFamily="50" charset="-128"/>
            <a:ea typeface="Meiryo UI" panose="020B0604030504040204" pitchFamily="50" charset="-128"/>
          </a:endParaRPr>
        </a:p>
      </xdr:txBody>
    </xdr:sp>
    <xdr:clientData/>
  </xdr:twoCellAnchor>
  <xdr:twoCellAnchor>
    <xdr:from>
      <xdr:col>11</xdr:col>
      <xdr:colOff>62405</xdr:colOff>
      <xdr:row>232</xdr:row>
      <xdr:rowOff>0</xdr:rowOff>
    </xdr:from>
    <xdr:to>
      <xdr:col>32</xdr:col>
      <xdr:colOff>27214</xdr:colOff>
      <xdr:row>233</xdr:row>
      <xdr:rowOff>244928</xdr:rowOff>
    </xdr:to>
    <xdr:sp macro="" textlink="">
      <xdr:nvSpPr>
        <xdr:cNvPr id="219" name="テキスト ボックス 218">
          <a:extLst>
            <a:ext uri="{FF2B5EF4-FFF2-40B4-BE49-F238E27FC236}">
              <a16:creationId xmlns:a16="http://schemas.microsoft.com/office/drawing/2014/main" xmlns="" id="{00000000-0008-0000-0000-0000DB000000}"/>
            </a:ext>
          </a:extLst>
        </xdr:cNvPr>
        <xdr:cNvSpPr txBox="1"/>
      </xdr:nvSpPr>
      <xdr:spPr>
        <a:xfrm>
          <a:off x="2049048" y="68648036"/>
          <a:ext cx="4727309" cy="653142"/>
        </a:xfrm>
        <a:prstGeom prst="rect">
          <a:avLst/>
        </a:prstGeom>
        <a:solidFill>
          <a:srgbClr val="D9B19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雨風が強まり屋外へ出ることが危険な場合に</a:t>
          </a:r>
          <a:endParaRPr lang="ja-JP" altLang="ja-JP" sz="1100">
            <a:effectLst/>
            <a:latin typeface="ＭＳ ゴシック" panose="020B0609070205080204" pitchFamily="49" charset="-128"/>
            <a:ea typeface="ＭＳ ゴシック" panose="020B0609070205080204" pitchFamily="49" charset="-128"/>
          </a:endParaRPr>
        </a:p>
        <a:p>
          <a:pPr algn="ct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屋内避難する際の留意点</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76010</xdr:colOff>
      <xdr:row>232</xdr:row>
      <xdr:rowOff>13606</xdr:rowOff>
    </xdr:from>
    <xdr:to>
      <xdr:col>32</xdr:col>
      <xdr:colOff>27214</xdr:colOff>
      <xdr:row>237</xdr:row>
      <xdr:rowOff>190500</xdr:rowOff>
    </xdr:to>
    <xdr:sp macro="" textlink="">
      <xdr:nvSpPr>
        <xdr:cNvPr id="220" name="正方形/長方形 219">
          <a:extLst>
            <a:ext uri="{FF2B5EF4-FFF2-40B4-BE49-F238E27FC236}">
              <a16:creationId xmlns:a16="http://schemas.microsoft.com/office/drawing/2014/main" xmlns="" id="{00000000-0008-0000-0000-0000DC000000}"/>
            </a:ext>
          </a:extLst>
        </xdr:cNvPr>
        <xdr:cNvSpPr/>
      </xdr:nvSpPr>
      <xdr:spPr>
        <a:xfrm>
          <a:off x="2062653" y="68661642"/>
          <a:ext cx="4713704" cy="2217965"/>
        </a:xfrm>
        <a:prstGeom prst="rect">
          <a:avLst/>
        </a:prstGeom>
        <a:noFill/>
        <a:ln w="28575">
          <a:solidFill>
            <a:srgbClr val="D9B19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27214</xdr:colOff>
      <xdr:row>233</xdr:row>
      <xdr:rowOff>336895</xdr:rowOff>
    </xdr:from>
    <xdr:to>
      <xdr:col>11</xdr:col>
      <xdr:colOff>346278</xdr:colOff>
      <xdr:row>234</xdr:row>
      <xdr:rowOff>221174</xdr:rowOff>
    </xdr:to>
    <xdr:sp macro="" textlink="">
      <xdr:nvSpPr>
        <xdr:cNvPr id="221" name="テキスト ボックス 220">
          <a:extLst>
            <a:ext uri="{FF2B5EF4-FFF2-40B4-BE49-F238E27FC236}">
              <a16:creationId xmlns:a16="http://schemas.microsoft.com/office/drawing/2014/main" xmlns="" id="{00000000-0008-0000-0000-0000DD000000}"/>
            </a:ext>
          </a:extLst>
        </xdr:cNvPr>
        <xdr:cNvSpPr txBox="1"/>
      </xdr:nvSpPr>
      <xdr:spPr>
        <a:xfrm>
          <a:off x="2013857" y="69393145"/>
          <a:ext cx="319064" cy="292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Meiryo UI" panose="020B0604030504040204" pitchFamily="50" charset="-128"/>
              <a:ea typeface="Meiryo UI" panose="020B0604030504040204" pitchFamily="50" charset="-128"/>
            </a:rPr>
            <a:t>崖</a:t>
          </a:r>
          <a:endParaRPr kumimoji="1" lang="en-US" altLang="ja-JP" sz="11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14</xdr:col>
      <xdr:colOff>429796</xdr:colOff>
      <xdr:row>233</xdr:row>
      <xdr:rowOff>285750</xdr:rowOff>
    </xdr:from>
    <xdr:to>
      <xdr:col>17</xdr:col>
      <xdr:colOff>54428</xdr:colOff>
      <xdr:row>235</xdr:row>
      <xdr:rowOff>168918</xdr:rowOff>
    </xdr:to>
    <xdr:sp macro="" textlink="">
      <xdr:nvSpPr>
        <xdr:cNvPr id="222" name="フローチャート: 結合子 221">
          <a:extLst>
            <a:ext uri="{FF2B5EF4-FFF2-40B4-BE49-F238E27FC236}">
              <a16:creationId xmlns:a16="http://schemas.microsoft.com/office/drawing/2014/main" xmlns="" id="{00000000-0008-0000-0000-0000DE000000}"/>
            </a:ext>
          </a:extLst>
        </xdr:cNvPr>
        <xdr:cNvSpPr/>
      </xdr:nvSpPr>
      <xdr:spPr>
        <a:xfrm>
          <a:off x="3695510" y="69342000"/>
          <a:ext cx="699597" cy="699597"/>
        </a:xfrm>
        <a:prstGeom prst="flowChartConnector">
          <a:avLst/>
        </a:prstGeom>
        <a:noFill/>
        <a:ln w="25400">
          <a:solidFill>
            <a:srgbClr val="0000FF"/>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381001</xdr:colOff>
      <xdr:row>229</xdr:row>
      <xdr:rowOff>108856</xdr:rowOff>
    </xdr:from>
    <xdr:to>
      <xdr:col>15</xdr:col>
      <xdr:colOff>191211</xdr:colOff>
      <xdr:row>236</xdr:row>
      <xdr:rowOff>169815</xdr:rowOff>
    </xdr:to>
    <xdr:sp macro="" textlink="">
      <xdr:nvSpPr>
        <xdr:cNvPr id="223" name="円弧 222">
          <a:extLst>
            <a:ext uri="{FF2B5EF4-FFF2-40B4-BE49-F238E27FC236}">
              <a16:creationId xmlns:a16="http://schemas.microsoft.com/office/drawing/2014/main" xmlns="" id="{00000000-0008-0000-0000-0000DF000000}"/>
            </a:ext>
          </a:extLst>
        </xdr:cNvPr>
        <xdr:cNvSpPr/>
      </xdr:nvSpPr>
      <xdr:spPr>
        <a:xfrm rot="11656984">
          <a:off x="2367644" y="68348677"/>
          <a:ext cx="1538317" cy="2102031"/>
        </a:xfrm>
        <a:prstGeom prst="arc">
          <a:avLst>
            <a:gd name="adj1" fmla="val 15015177"/>
            <a:gd name="adj2" fmla="val 20209381"/>
          </a:avLst>
        </a:prstGeom>
        <a:ln w="22225">
          <a:solidFill>
            <a:schemeClr val="accent4">
              <a:lumMod val="75000"/>
            </a:schemeClr>
          </a:solidFill>
          <a:headEnd type="triangle" w="lg" len="lg"/>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149678</xdr:colOff>
      <xdr:row>233</xdr:row>
      <xdr:rowOff>312964</xdr:rowOff>
    </xdr:from>
    <xdr:to>
      <xdr:col>31</xdr:col>
      <xdr:colOff>136072</xdr:colOff>
      <xdr:row>236</xdr:row>
      <xdr:rowOff>367393</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4490357" y="69369214"/>
          <a:ext cx="2245179" cy="1279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避難のポイント</a:t>
          </a:r>
          <a:endParaRPr kumimoji="1" lang="en-US" altLang="ja-JP" sz="1100"/>
        </a:p>
        <a:p>
          <a:r>
            <a:rPr kumimoji="1" lang="ja-JP" altLang="en-US" sz="1100"/>
            <a:t>・自宅の</a:t>
          </a:r>
          <a:r>
            <a:rPr kumimoji="1" lang="en-US" altLang="ja-JP" sz="1100"/>
            <a:t>2</a:t>
          </a:r>
          <a:r>
            <a:rPr kumimoji="1" lang="ja-JP" altLang="en-US" sz="1100"/>
            <a:t>階以上の部分</a:t>
          </a:r>
          <a:endParaRPr kumimoji="1" lang="en-US" altLang="ja-JP" sz="1100"/>
        </a:p>
        <a:p>
          <a:r>
            <a:rPr kumimoji="1" lang="ja-JP" altLang="en-US" sz="1100"/>
            <a:t>・がけや沢筋から離れた部屋</a:t>
          </a:r>
          <a:endParaRPr kumimoji="1" lang="en-US" altLang="ja-JP" sz="1100"/>
        </a:p>
        <a:p>
          <a:r>
            <a:rPr kumimoji="1" lang="ja-JP" altLang="en-US" sz="1100"/>
            <a:t>・近くの堅牢な建物の２階以上</a:t>
          </a:r>
        </a:p>
      </xdr:txBody>
    </xdr:sp>
    <xdr:clientData/>
  </xdr:twoCellAnchor>
  <mc:AlternateContent xmlns:mc="http://schemas.openxmlformats.org/markup-compatibility/2006">
    <mc:Choice xmlns:a14="http://schemas.microsoft.com/office/drawing/2010/main" Requires="a14">
      <xdr:twoCellAnchor editAs="oneCell">
        <xdr:from>
          <xdr:col>69</xdr:col>
          <xdr:colOff>114300</xdr:colOff>
          <xdr:row>262</xdr:row>
          <xdr:rowOff>19050</xdr:rowOff>
        </xdr:from>
        <xdr:to>
          <xdr:col>70</xdr:col>
          <xdr:colOff>180975</xdr:colOff>
          <xdr:row>263</xdr:row>
          <xdr:rowOff>0</xdr:rowOff>
        </xdr:to>
        <xdr:sp macro="" textlink="">
          <xdr:nvSpPr>
            <xdr:cNvPr id="14640" name="Check Box 304" hidden="1">
              <a:extLst>
                <a:ext uri="{63B3BB69-23CF-44E3-9099-C40C66FF867C}">
                  <a14:compatExt spid="_x0000_s14640"/>
                </a:ext>
                <a:ext uri="{FF2B5EF4-FFF2-40B4-BE49-F238E27FC236}">
                  <a16:creationId xmlns:a16="http://schemas.microsoft.com/office/drawing/2014/main" xmlns="" id="{00000000-0008-0000-0000-00003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63</xdr:col>
      <xdr:colOff>55743</xdr:colOff>
      <xdr:row>232</xdr:row>
      <xdr:rowOff>301305</xdr:rowOff>
    </xdr:from>
    <xdr:to>
      <xdr:col>71</xdr:col>
      <xdr:colOff>103235</xdr:colOff>
      <xdr:row>237</xdr:row>
      <xdr:rowOff>285749</xdr:rowOff>
    </xdr:to>
    <xdr:sp macro="" textlink="">
      <xdr:nvSpPr>
        <xdr:cNvPr id="256" name="正方形/長方形 255">
          <a:extLst>
            <a:ext uri="{FF2B5EF4-FFF2-40B4-BE49-F238E27FC236}">
              <a16:creationId xmlns:a16="http://schemas.microsoft.com/office/drawing/2014/main" xmlns="" id="{00000000-0008-0000-0000-000000010000}"/>
            </a:ext>
          </a:extLst>
        </xdr:cNvPr>
        <xdr:cNvSpPr/>
      </xdr:nvSpPr>
      <xdr:spPr>
        <a:xfrm>
          <a:off x="11676243" y="69969876"/>
          <a:ext cx="2333492" cy="202551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17599</xdr:colOff>
      <xdr:row>234</xdr:row>
      <xdr:rowOff>218593</xdr:rowOff>
    </xdr:from>
    <xdr:to>
      <xdr:col>68</xdr:col>
      <xdr:colOff>194726</xdr:colOff>
      <xdr:row>237</xdr:row>
      <xdr:rowOff>35344</xdr:rowOff>
    </xdr:to>
    <xdr:sp macro="" textlink="">
      <xdr:nvSpPr>
        <xdr:cNvPr id="257" name="正方形/長方形 256">
          <a:extLst>
            <a:ext uri="{FF2B5EF4-FFF2-40B4-BE49-F238E27FC236}">
              <a16:creationId xmlns:a16="http://schemas.microsoft.com/office/drawing/2014/main" xmlns="" id="{00000000-0008-0000-0000-000001010000}"/>
            </a:ext>
          </a:extLst>
        </xdr:cNvPr>
        <xdr:cNvSpPr/>
      </xdr:nvSpPr>
      <xdr:spPr>
        <a:xfrm>
          <a:off x="13107670" y="70703593"/>
          <a:ext cx="462877" cy="1041394"/>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153052</xdr:colOff>
      <xdr:row>234</xdr:row>
      <xdr:rowOff>166057</xdr:rowOff>
    </xdr:from>
    <xdr:to>
      <xdr:col>69</xdr:col>
      <xdr:colOff>95250</xdr:colOff>
      <xdr:row>234</xdr:row>
      <xdr:rowOff>323850</xdr:rowOff>
    </xdr:to>
    <xdr:sp macro="" textlink="">
      <xdr:nvSpPr>
        <xdr:cNvPr id="258" name="台形 257">
          <a:extLst>
            <a:ext uri="{FF2B5EF4-FFF2-40B4-BE49-F238E27FC236}">
              <a16:creationId xmlns:a16="http://schemas.microsoft.com/office/drawing/2014/main" xmlns="" id="{00000000-0008-0000-0000-000002010000}"/>
            </a:ext>
          </a:extLst>
        </xdr:cNvPr>
        <xdr:cNvSpPr/>
      </xdr:nvSpPr>
      <xdr:spPr>
        <a:xfrm>
          <a:off x="12726052" y="73937182"/>
          <a:ext cx="789923" cy="157793"/>
        </a:xfrm>
        <a:prstGeom prst="trapezoid">
          <a:avLst>
            <a:gd name="adj" fmla="val 118518"/>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100070</xdr:colOff>
      <xdr:row>235</xdr:row>
      <xdr:rowOff>209071</xdr:rowOff>
    </xdr:from>
    <xdr:to>
      <xdr:col>70</xdr:col>
      <xdr:colOff>79904</xdr:colOff>
      <xdr:row>236</xdr:row>
      <xdr:rowOff>11572</xdr:rowOff>
    </xdr:to>
    <xdr:sp macro="" textlink="">
      <xdr:nvSpPr>
        <xdr:cNvPr id="259" name="台形 258">
          <a:extLst>
            <a:ext uri="{FF2B5EF4-FFF2-40B4-BE49-F238E27FC236}">
              <a16:creationId xmlns:a16="http://schemas.microsoft.com/office/drawing/2014/main" xmlns="" id="{00000000-0008-0000-0000-000003010000}"/>
            </a:ext>
          </a:extLst>
        </xdr:cNvPr>
        <xdr:cNvSpPr/>
      </xdr:nvSpPr>
      <xdr:spPr>
        <a:xfrm>
          <a:off x="12849963" y="71102285"/>
          <a:ext cx="973155" cy="210716"/>
        </a:xfrm>
        <a:prstGeom prst="trapezoid">
          <a:avLst>
            <a:gd name="adj" fmla="val 83622"/>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167074</xdr:colOff>
      <xdr:row>235</xdr:row>
      <xdr:rowOff>362966</xdr:rowOff>
    </xdr:from>
    <xdr:to>
      <xdr:col>70</xdr:col>
      <xdr:colOff>15111</xdr:colOff>
      <xdr:row>237</xdr:row>
      <xdr:rowOff>46549</xdr:rowOff>
    </xdr:to>
    <xdr:sp macro="" textlink="">
      <xdr:nvSpPr>
        <xdr:cNvPr id="260" name="正方形/長方形 259">
          <a:extLst>
            <a:ext uri="{FF2B5EF4-FFF2-40B4-BE49-F238E27FC236}">
              <a16:creationId xmlns:a16="http://schemas.microsoft.com/office/drawing/2014/main" xmlns="" id="{00000000-0008-0000-0000-000004010000}"/>
            </a:ext>
          </a:extLst>
        </xdr:cNvPr>
        <xdr:cNvSpPr/>
      </xdr:nvSpPr>
      <xdr:spPr>
        <a:xfrm>
          <a:off x="12916967" y="71256180"/>
          <a:ext cx="841358" cy="500012"/>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283435</xdr:colOff>
      <xdr:row>234</xdr:row>
      <xdr:rowOff>393040</xdr:rowOff>
    </xdr:from>
    <xdr:to>
      <xdr:col>68</xdr:col>
      <xdr:colOff>119906</xdr:colOff>
      <xdr:row>235</xdr:row>
      <xdr:rowOff>191171</xdr:rowOff>
    </xdr:to>
    <xdr:sp macro="" textlink="">
      <xdr:nvSpPr>
        <xdr:cNvPr id="261" name="正方形/長方形 260">
          <a:extLst>
            <a:ext uri="{FF2B5EF4-FFF2-40B4-BE49-F238E27FC236}">
              <a16:creationId xmlns:a16="http://schemas.microsoft.com/office/drawing/2014/main" xmlns="" id="{00000000-0008-0000-0000-000005010000}"/>
            </a:ext>
          </a:extLst>
        </xdr:cNvPr>
        <xdr:cNvSpPr/>
      </xdr:nvSpPr>
      <xdr:spPr>
        <a:xfrm>
          <a:off x="13373506" y="70878040"/>
          <a:ext cx="122221" cy="20634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39049</xdr:colOff>
      <xdr:row>236</xdr:row>
      <xdr:rowOff>35129</xdr:rowOff>
    </xdr:from>
    <xdr:to>
      <xdr:col>68</xdr:col>
      <xdr:colOff>201862</xdr:colOff>
      <xdr:row>236</xdr:row>
      <xdr:rowOff>376922</xdr:rowOff>
    </xdr:to>
    <xdr:sp macro="" textlink="">
      <xdr:nvSpPr>
        <xdr:cNvPr id="262" name="正方形/長方形 261">
          <a:extLst>
            <a:ext uri="{FF2B5EF4-FFF2-40B4-BE49-F238E27FC236}">
              <a16:creationId xmlns:a16="http://schemas.microsoft.com/office/drawing/2014/main" xmlns="" id="{00000000-0008-0000-0000-000006010000}"/>
            </a:ext>
          </a:extLst>
        </xdr:cNvPr>
        <xdr:cNvSpPr/>
      </xdr:nvSpPr>
      <xdr:spPr>
        <a:xfrm>
          <a:off x="13129120" y="71336558"/>
          <a:ext cx="448563" cy="34179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110360</xdr:colOff>
      <xdr:row>234</xdr:row>
      <xdr:rowOff>392221</xdr:rowOff>
    </xdr:from>
    <xdr:to>
      <xdr:col>67</xdr:col>
      <xdr:colOff>232581</xdr:colOff>
      <xdr:row>235</xdr:row>
      <xdr:rowOff>190351</xdr:rowOff>
    </xdr:to>
    <xdr:sp macro="" textlink="">
      <xdr:nvSpPr>
        <xdr:cNvPr id="263" name="正方形/長方形 262">
          <a:extLst>
            <a:ext uri="{FF2B5EF4-FFF2-40B4-BE49-F238E27FC236}">
              <a16:creationId xmlns:a16="http://schemas.microsoft.com/office/drawing/2014/main" xmlns="" id="{00000000-0008-0000-0000-000007010000}"/>
            </a:ext>
          </a:extLst>
        </xdr:cNvPr>
        <xdr:cNvSpPr/>
      </xdr:nvSpPr>
      <xdr:spPr>
        <a:xfrm>
          <a:off x="13200431" y="70877221"/>
          <a:ext cx="122221" cy="20634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304800</xdr:colOff>
      <xdr:row>232</xdr:row>
      <xdr:rowOff>368052</xdr:rowOff>
    </xdr:from>
    <xdr:to>
      <xdr:col>71</xdr:col>
      <xdr:colOff>142784</xdr:colOff>
      <xdr:row>237</xdr:row>
      <xdr:rowOff>273409</xdr:rowOff>
    </xdr:to>
    <xdr:grpSp>
      <xdr:nvGrpSpPr>
        <xdr:cNvPr id="264" name="グループ化 263">
          <a:extLst>
            <a:ext uri="{FF2B5EF4-FFF2-40B4-BE49-F238E27FC236}">
              <a16:creationId xmlns:a16="http://schemas.microsoft.com/office/drawing/2014/main" xmlns="" id="{00000000-0008-0000-0000-000008010000}"/>
            </a:ext>
          </a:extLst>
        </xdr:cNvPr>
        <xdr:cNvGrpSpPr/>
      </xdr:nvGrpSpPr>
      <xdr:grpSpPr>
        <a:xfrm>
          <a:off x="12425363" y="74365396"/>
          <a:ext cx="3088390" cy="1929419"/>
          <a:chOff x="5098021" y="7405107"/>
          <a:chExt cx="2529579" cy="1660607"/>
        </a:xfrm>
      </xdr:grpSpPr>
      <xdr:sp macro="" textlink="">
        <xdr:nvSpPr>
          <xdr:cNvPr id="265" name="正方形/長方形 264">
            <a:extLst>
              <a:ext uri="{FF2B5EF4-FFF2-40B4-BE49-F238E27FC236}">
                <a16:creationId xmlns:a16="http://schemas.microsoft.com/office/drawing/2014/main" xmlns="" id="{00000000-0008-0000-0000-000009010000}"/>
              </a:ext>
            </a:extLst>
          </xdr:cNvPr>
          <xdr:cNvSpPr/>
        </xdr:nvSpPr>
        <xdr:spPr>
          <a:xfrm>
            <a:off x="5101827" y="8841654"/>
            <a:ext cx="2525773" cy="224060"/>
          </a:xfrm>
          <a:prstGeom prst="rect">
            <a:avLst/>
          </a:prstGeom>
          <a:solidFill>
            <a:schemeClr val="accent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6" name="フリーフォーム: 図形 265">
            <a:extLst>
              <a:ext uri="{FF2B5EF4-FFF2-40B4-BE49-F238E27FC236}">
                <a16:creationId xmlns:a16="http://schemas.microsoft.com/office/drawing/2014/main" xmlns="" id="{00000000-0008-0000-0000-00000A010000}"/>
              </a:ext>
            </a:extLst>
          </xdr:cNvPr>
          <xdr:cNvSpPr/>
        </xdr:nvSpPr>
        <xdr:spPr>
          <a:xfrm>
            <a:off x="5098021" y="7405107"/>
            <a:ext cx="517460" cy="1566253"/>
          </a:xfrm>
          <a:custGeom>
            <a:avLst/>
            <a:gdLst>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8267 w 377361"/>
              <a:gd name="connsiteY32" fmla="*/ 1329216 h 1391208"/>
              <a:gd name="connsiteX33" fmla="*/ 20173 w 377361"/>
              <a:gd name="connsiteY33" fmla="*/ 1293498 h 1391208"/>
              <a:gd name="connsiteX34" fmla="*/ 26126 w 377361"/>
              <a:gd name="connsiteY34" fmla="*/ 847013 h 1391208"/>
              <a:gd name="connsiteX35" fmla="*/ 32079 w 377361"/>
              <a:gd name="connsiteY35" fmla="*/ 799388 h 1391208"/>
              <a:gd name="connsiteX36" fmla="*/ 20173 w 377361"/>
              <a:gd name="connsiteY36" fmla="*/ 579123 h 1391208"/>
              <a:gd name="connsiteX37" fmla="*/ 8267 w 377361"/>
              <a:gd name="connsiteY37" fmla="*/ 477919 h 1391208"/>
              <a:gd name="connsiteX38" fmla="*/ 2314 w 377361"/>
              <a:gd name="connsiteY38" fmla="*/ 37076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8267 w 377361"/>
              <a:gd name="connsiteY32" fmla="*/ 1329216 h 1391208"/>
              <a:gd name="connsiteX33" fmla="*/ 20173 w 377361"/>
              <a:gd name="connsiteY33" fmla="*/ 1293498 h 1391208"/>
              <a:gd name="connsiteX34" fmla="*/ 26126 w 377361"/>
              <a:gd name="connsiteY34" fmla="*/ 847013 h 1391208"/>
              <a:gd name="connsiteX35" fmla="*/ 8857 w 377361"/>
              <a:gd name="connsiteY35" fmla="*/ 832740 h 1391208"/>
              <a:gd name="connsiteX36" fmla="*/ 20173 w 377361"/>
              <a:gd name="connsiteY36" fmla="*/ 579123 h 1391208"/>
              <a:gd name="connsiteX37" fmla="*/ 8267 w 377361"/>
              <a:gd name="connsiteY37" fmla="*/ 477919 h 1391208"/>
              <a:gd name="connsiteX38" fmla="*/ 2314 w 377361"/>
              <a:gd name="connsiteY38" fmla="*/ 37076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31489 w 377361"/>
              <a:gd name="connsiteY32" fmla="*/ 1340333 h 1391208"/>
              <a:gd name="connsiteX33" fmla="*/ 20173 w 377361"/>
              <a:gd name="connsiteY33" fmla="*/ 1293498 h 1391208"/>
              <a:gd name="connsiteX34" fmla="*/ 26126 w 377361"/>
              <a:gd name="connsiteY34" fmla="*/ 847013 h 1391208"/>
              <a:gd name="connsiteX35" fmla="*/ 8857 w 377361"/>
              <a:gd name="connsiteY35" fmla="*/ 832740 h 1391208"/>
              <a:gd name="connsiteX36" fmla="*/ 20173 w 377361"/>
              <a:gd name="connsiteY36" fmla="*/ 579123 h 1391208"/>
              <a:gd name="connsiteX37" fmla="*/ 8267 w 377361"/>
              <a:gd name="connsiteY37" fmla="*/ 477919 h 1391208"/>
              <a:gd name="connsiteX38" fmla="*/ 2314 w 377361"/>
              <a:gd name="connsiteY38" fmla="*/ 37076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31489 w 377361"/>
              <a:gd name="connsiteY32" fmla="*/ 1340333 h 1391208"/>
              <a:gd name="connsiteX33" fmla="*/ 20173 w 377361"/>
              <a:gd name="connsiteY33" fmla="*/ 1165650 h 1391208"/>
              <a:gd name="connsiteX34" fmla="*/ 26126 w 377361"/>
              <a:gd name="connsiteY34" fmla="*/ 847013 h 1391208"/>
              <a:gd name="connsiteX35" fmla="*/ 8857 w 377361"/>
              <a:gd name="connsiteY35" fmla="*/ 832740 h 1391208"/>
              <a:gd name="connsiteX36" fmla="*/ 20173 w 377361"/>
              <a:gd name="connsiteY36" fmla="*/ 579123 h 1391208"/>
              <a:gd name="connsiteX37" fmla="*/ 8267 w 377361"/>
              <a:gd name="connsiteY37" fmla="*/ 477919 h 1391208"/>
              <a:gd name="connsiteX38" fmla="*/ 2314 w 377361"/>
              <a:gd name="connsiteY38" fmla="*/ 37076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31489 w 377361"/>
              <a:gd name="connsiteY32" fmla="*/ 1223602 h 1391208"/>
              <a:gd name="connsiteX33" fmla="*/ 20173 w 377361"/>
              <a:gd name="connsiteY33" fmla="*/ 1165650 h 1391208"/>
              <a:gd name="connsiteX34" fmla="*/ 26126 w 377361"/>
              <a:gd name="connsiteY34" fmla="*/ 847013 h 1391208"/>
              <a:gd name="connsiteX35" fmla="*/ 8857 w 377361"/>
              <a:gd name="connsiteY35" fmla="*/ 832740 h 1391208"/>
              <a:gd name="connsiteX36" fmla="*/ 20173 w 377361"/>
              <a:gd name="connsiteY36" fmla="*/ 579123 h 1391208"/>
              <a:gd name="connsiteX37" fmla="*/ 8267 w 377361"/>
              <a:gd name="connsiteY37" fmla="*/ 477919 h 1391208"/>
              <a:gd name="connsiteX38" fmla="*/ 2314 w 377361"/>
              <a:gd name="connsiteY38" fmla="*/ 37076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14072 w 377361"/>
              <a:gd name="connsiteY32" fmla="*/ 1223602 h 1391208"/>
              <a:gd name="connsiteX33" fmla="*/ 20173 w 377361"/>
              <a:gd name="connsiteY33" fmla="*/ 1165650 h 1391208"/>
              <a:gd name="connsiteX34" fmla="*/ 26126 w 377361"/>
              <a:gd name="connsiteY34" fmla="*/ 847013 h 1391208"/>
              <a:gd name="connsiteX35" fmla="*/ 8857 w 377361"/>
              <a:gd name="connsiteY35" fmla="*/ 832740 h 1391208"/>
              <a:gd name="connsiteX36" fmla="*/ 20173 w 377361"/>
              <a:gd name="connsiteY36" fmla="*/ 579123 h 1391208"/>
              <a:gd name="connsiteX37" fmla="*/ 8267 w 377361"/>
              <a:gd name="connsiteY37" fmla="*/ 477919 h 1391208"/>
              <a:gd name="connsiteX38" fmla="*/ 2314 w 377361"/>
              <a:gd name="connsiteY38" fmla="*/ 37076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14072 w 377361"/>
              <a:gd name="connsiteY32" fmla="*/ 1223602 h 1391208"/>
              <a:gd name="connsiteX33" fmla="*/ 20173 w 377361"/>
              <a:gd name="connsiteY33" fmla="*/ 1165650 h 1391208"/>
              <a:gd name="connsiteX34" fmla="*/ 26126 w 377361"/>
              <a:gd name="connsiteY34" fmla="*/ 847013 h 1391208"/>
              <a:gd name="connsiteX35" fmla="*/ 26273 w 377361"/>
              <a:gd name="connsiteY35" fmla="*/ 832740 h 1391208"/>
              <a:gd name="connsiteX36" fmla="*/ 20173 w 377361"/>
              <a:gd name="connsiteY36" fmla="*/ 579123 h 1391208"/>
              <a:gd name="connsiteX37" fmla="*/ 8267 w 377361"/>
              <a:gd name="connsiteY37" fmla="*/ 477919 h 1391208"/>
              <a:gd name="connsiteX38" fmla="*/ 2314 w 377361"/>
              <a:gd name="connsiteY38" fmla="*/ 37076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14072 w 377361"/>
              <a:gd name="connsiteY32" fmla="*/ 1223602 h 1391208"/>
              <a:gd name="connsiteX33" fmla="*/ 20173 w 377361"/>
              <a:gd name="connsiteY33" fmla="*/ 1165650 h 1391208"/>
              <a:gd name="connsiteX34" fmla="*/ 26126 w 377361"/>
              <a:gd name="connsiteY34" fmla="*/ 847013 h 1391208"/>
              <a:gd name="connsiteX35" fmla="*/ 26273 w 377361"/>
              <a:gd name="connsiteY35" fmla="*/ 832740 h 1391208"/>
              <a:gd name="connsiteX36" fmla="*/ 14368 w 377361"/>
              <a:gd name="connsiteY36" fmla="*/ 590240 h 1391208"/>
              <a:gd name="connsiteX37" fmla="*/ 8267 w 377361"/>
              <a:gd name="connsiteY37" fmla="*/ 477919 h 1391208"/>
              <a:gd name="connsiteX38" fmla="*/ 2314 w 377361"/>
              <a:gd name="connsiteY38" fmla="*/ 37076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14072 w 377361"/>
              <a:gd name="connsiteY32" fmla="*/ 1223602 h 1391208"/>
              <a:gd name="connsiteX33" fmla="*/ 20173 w 377361"/>
              <a:gd name="connsiteY33" fmla="*/ 1165650 h 1391208"/>
              <a:gd name="connsiteX34" fmla="*/ 26126 w 377361"/>
              <a:gd name="connsiteY34" fmla="*/ 847013 h 1391208"/>
              <a:gd name="connsiteX35" fmla="*/ 26273 w 377361"/>
              <a:gd name="connsiteY35" fmla="*/ 832740 h 1391208"/>
              <a:gd name="connsiteX36" fmla="*/ 14368 w 377361"/>
              <a:gd name="connsiteY36" fmla="*/ 590240 h 1391208"/>
              <a:gd name="connsiteX37" fmla="*/ 8267 w 377361"/>
              <a:gd name="connsiteY37" fmla="*/ 477919 h 1391208"/>
              <a:gd name="connsiteX38" fmla="*/ 13925 w 377361"/>
              <a:gd name="connsiteY38" fmla="*/ 40967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14072 w 377361"/>
              <a:gd name="connsiteY32" fmla="*/ 1223602 h 1391208"/>
              <a:gd name="connsiteX33" fmla="*/ 20173 w 377361"/>
              <a:gd name="connsiteY33" fmla="*/ 1165650 h 1391208"/>
              <a:gd name="connsiteX34" fmla="*/ 26126 w 377361"/>
              <a:gd name="connsiteY34" fmla="*/ 847013 h 1391208"/>
              <a:gd name="connsiteX35" fmla="*/ 26273 w 377361"/>
              <a:gd name="connsiteY35" fmla="*/ 832740 h 1391208"/>
              <a:gd name="connsiteX36" fmla="*/ 14368 w 377361"/>
              <a:gd name="connsiteY36" fmla="*/ 590240 h 1391208"/>
              <a:gd name="connsiteX37" fmla="*/ 25683 w 377361"/>
              <a:gd name="connsiteY37" fmla="*/ 477919 h 1391208"/>
              <a:gd name="connsiteX38" fmla="*/ 13925 w 377361"/>
              <a:gd name="connsiteY38" fmla="*/ 40967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37295 w 377361"/>
              <a:gd name="connsiteY32" fmla="*/ 1229161 h 1391208"/>
              <a:gd name="connsiteX33" fmla="*/ 20173 w 377361"/>
              <a:gd name="connsiteY33" fmla="*/ 1165650 h 1391208"/>
              <a:gd name="connsiteX34" fmla="*/ 26126 w 377361"/>
              <a:gd name="connsiteY34" fmla="*/ 847013 h 1391208"/>
              <a:gd name="connsiteX35" fmla="*/ 26273 w 377361"/>
              <a:gd name="connsiteY35" fmla="*/ 832740 h 1391208"/>
              <a:gd name="connsiteX36" fmla="*/ 14368 w 377361"/>
              <a:gd name="connsiteY36" fmla="*/ 590240 h 1391208"/>
              <a:gd name="connsiteX37" fmla="*/ 25683 w 377361"/>
              <a:gd name="connsiteY37" fmla="*/ 477919 h 1391208"/>
              <a:gd name="connsiteX38" fmla="*/ 13925 w 377361"/>
              <a:gd name="connsiteY38" fmla="*/ 40967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31637 w 377361"/>
              <a:gd name="connsiteY31" fmla="*/ 1358193 h 1391208"/>
              <a:gd name="connsiteX32" fmla="*/ 37295 w 377361"/>
              <a:gd name="connsiteY32" fmla="*/ 1229161 h 1391208"/>
              <a:gd name="connsiteX33" fmla="*/ 20173 w 377361"/>
              <a:gd name="connsiteY33" fmla="*/ 1165650 h 1391208"/>
              <a:gd name="connsiteX34" fmla="*/ 26126 w 377361"/>
              <a:gd name="connsiteY34" fmla="*/ 847013 h 1391208"/>
              <a:gd name="connsiteX35" fmla="*/ 26273 w 377361"/>
              <a:gd name="connsiteY35" fmla="*/ 832740 h 1391208"/>
              <a:gd name="connsiteX36" fmla="*/ 14368 w 377361"/>
              <a:gd name="connsiteY36" fmla="*/ 590240 h 1391208"/>
              <a:gd name="connsiteX37" fmla="*/ 25683 w 377361"/>
              <a:gd name="connsiteY37" fmla="*/ 477919 h 1391208"/>
              <a:gd name="connsiteX38" fmla="*/ 13925 w 377361"/>
              <a:gd name="connsiteY38" fmla="*/ 40967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31637 w 377361"/>
              <a:gd name="connsiteY31" fmla="*/ 1358193 h 1391208"/>
              <a:gd name="connsiteX32" fmla="*/ 14072 w 377361"/>
              <a:gd name="connsiteY32" fmla="*/ 1229161 h 1391208"/>
              <a:gd name="connsiteX33" fmla="*/ 20173 w 377361"/>
              <a:gd name="connsiteY33" fmla="*/ 1165650 h 1391208"/>
              <a:gd name="connsiteX34" fmla="*/ 26126 w 377361"/>
              <a:gd name="connsiteY34" fmla="*/ 847013 h 1391208"/>
              <a:gd name="connsiteX35" fmla="*/ 26273 w 377361"/>
              <a:gd name="connsiteY35" fmla="*/ 832740 h 1391208"/>
              <a:gd name="connsiteX36" fmla="*/ 14368 w 377361"/>
              <a:gd name="connsiteY36" fmla="*/ 590240 h 1391208"/>
              <a:gd name="connsiteX37" fmla="*/ 25683 w 377361"/>
              <a:gd name="connsiteY37" fmla="*/ 477919 h 1391208"/>
              <a:gd name="connsiteX38" fmla="*/ 13925 w 377361"/>
              <a:gd name="connsiteY38" fmla="*/ 40967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11479 w 379370"/>
              <a:gd name="connsiteY0" fmla="*/ 13576 h 1391208"/>
              <a:gd name="connsiteX1" fmla="*/ 117432 w 379370"/>
              <a:gd name="connsiteY1" fmla="*/ 43341 h 1391208"/>
              <a:gd name="connsiteX2" fmla="*/ 123385 w 379370"/>
              <a:gd name="connsiteY2" fmla="*/ 85013 h 1391208"/>
              <a:gd name="connsiteX3" fmla="*/ 129338 w 379370"/>
              <a:gd name="connsiteY3" fmla="*/ 102873 h 1391208"/>
              <a:gd name="connsiteX4" fmla="*/ 141245 w 379370"/>
              <a:gd name="connsiteY4" fmla="*/ 257654 h 1391208"/>
              <a:gd name="connsiteX5" fmla="*/ 147198 w 379370"/>
              <a:gd name="connsiteY5" fmla="*/ 281466 h 1391208"/>
              <a:gd name="connsiteX6" fmla="*/ 159104 w 379370"/>
              <a:gd name="connsiteY6" fmla="*/ 376716 h 1391208"/>
              <a:gd name="connsiteX7" fmla="*/ 171010 w 379370"/>
              <a:gd name="connsiteY7" fmla="*/ 412435 h 1391208"/>
              <a:gd name="connsiteX8" fmla="*/ 188870 w 379370"/>
              <a:gd name="connsiteY8" fmla="*/ 466013 h 1391208"/>
              <a:gd name="connsiteX9" fmla="*/ 194823 w 379370"/>
              <a:gd name="connsiteY9" fmla="*/ 483873 h 1391208"/>
              <a:gd name="connsiteX10" fmla="*/ 200776 w 379370"/>
              <a:gd name="connsiteY10" fmla="*/ 537451 h 1391208"/>
              <a:gd name="connsiteX11" fmla="*/ 206729 w 379370"/>
              <a:gd name="connsiteY11" fmla="*/ 555310 h 1391208"/>
              <a:gd name="connsiteX12" fmla="*/ 218635 w 379370"/>
              <a:gd name="connsiteY12" fmla="*/ 656513 h 1391208"/>
              <a:gd name="connsiteX13" fmla="*/ 224588 w 379370"/>
              <a:gd name="connsiteY13" fmla="*/ 674373 h 1391208"/>
              <a:gd name="connsiteX14" fmla="*/ 236495 w 379370"/>
              <a:gd name="connsiteY14" fmla="*/ 769623 h 1391208"/>
              <a:gd name="connsiteX15" fmla="*/ 248401 w 379370"/>
              <a:gd name="connsiteY15" fmla="*/ 805341 h 1391208"/>
              <a:gd name="connsiteX16" fmla="*/ 266260 w 379370"/>
              <a:gd name="connsiteY16" fmla="*/ 847013 h 1391208"/>
              <a:gd name="connsiteX17" fmla="*/ 272213 w 379370"/>
              <a:gd name="connsiteY17" fmla="*/ 870826 h 1391208"/>
              <a:gd name="connsiteX18" fmla="*/ 284120 w 379370"/>
              <a:gd name="connsiteY18" fmla="*/ 888685 h 1391208"/>
              <a:gd name="connsiteX19" fmla="*/ 290073 w 379370"/>
              <a:gd name="connsiteY19" fmla="*/ 918451 h 1391208"/>
              <a:gd name="connsiteX20" fmla="*/ 296026 w 379370"/>
              <a:gd name="connsiteY20" fmla="*/ 936310 h 1391208"/>
              <a:gd name="connsiteX21" fmla="*/ 301979 w 379370"/>
              <a:gd name="connsiteY21" fmla="*/ 1055373 h 1391208"/>
              <a:gd name="connsiteX22" fmla="*/ 313885 w 379370"/>
              <a:gd name="connsiteY22" fmla="*/ 1108951 h 1391208"/>
              <a:gd name="connsiteX23" fmla="*/ 325792 w 379370"/>
              <a:gd name="connsiteY23" fmla="*/ 1168482 h 1391208"/>
              <a:gd name="connsiteX24" fmla="*/ 337698 w 379370"/>
              <a:gd name="connsiteY24" fmla="*/ 1233966 h 1391208"/>
              <a:gd name="connsiteX25" fmla="*/ 349604 w 379370"/>
              <a:gd name="connsiteY25" fmla="*/ 1269685 h 1391208"/>
              <a:gd name="connsiteX26" fmla="*/ 361510 w 379370"/>
              <a:gd name="connsiteY26" fmla="*/ 1287544 h 1391208"/>
              <a:gd name="connsiteX27" fmla="*/ 379370 w 379370"/>
              <a:gd name="connsiteY27" fmla="*/ 1358982 h 1391208"/>
              <a:gd name="connsiteX28" fmla="*/ 242448 w 379370"/>
              <a:gd name="connsiteY28" fmla="*/ 1370888 h 1391208"/>
              <a:gd name="connsiteX29" fmla="*/ 188870 w 379370"/>
              <a:gd name="connsiteY29" fmla="*/ 1364935 h 1391208"/>
              <a:gd name="connsiteX30" fmla="*/ 81713 w 379370"/>
              <a:gd name="connsiteY30" fmla="*/ 1353029 h 1391208"/>
              <a:gd name="connsiteX31" fmla="*/ 33646 w 379370"/>
              <a:gd name="connsiteY31" fmla="*/ 1358193 h 1391208"/>
              <a:gd name="connsiteX32" fmla="*/ 16081 w 379370"/>
              <a:gd name="connsiteY32" fmla="*/ 1229161 h 1391208"/>
              <a:gd name="connsiteX33" fmla="*/ 22182 w 379370"/>
              <a:gd name="connsiteY33" fmla="*/ 1165650 h 1391208"/>
              <a:gd name="connsiteX34" fmla="*/ 28135 w 379370"/>
              <a:gd name="connsiteY34" fmla="*/ 847013 h 1391208"/>
              <a:gd name="connsiteX35" fmla="*/ 28282 w 379370"/>
              <a:gd name="connsiteY35" fmla="*/ 832740 h 1391208"/>
              <a:gd name="connsiteX36" fmla="*/ 16377 w 379370"/>
              <a:gd name="connsiteY36" fmla="*/ 590240 h 1391208"/>
              <a:gd name="connsiteX37" fmla="*/ 27692 w 379370"/>
              <a:gd name="connsiteY37" fmla="*/ 477919 h 1391208"/>
              <a:gd name="connsiteX38" fmla="*/ 15934 w 379370"/>
              <a:gd name="connsiteY38" fmla="*/ 409673 h 1391208"/>
              <a:gd name="connsiteX39" fmla="*/ 4470 w 379370"/>
              <a:gd name="connsiteY39" fmla="*/ 134927 h 1391208"/>
              <a:gd name="connsiteX40" fmla="*/ 16229 w 379370"/>
              <a:gd name="connsiteY40" fmla="*/ 13576 h 1391208"/>
              <a:gd name="connsiteX41" fmla="*/ 111479 w 379370"/>
              <a:gd name="connsiteY41" fmla="*/ 13576 h 1391208"/>
              <a:gd name="connsiteX0" fmla="*/ 106649 w 374540"/>
              <a:gd name="connsiteY0" fmla="*/ 13576 h 1391208"/>
              <a:gd name="connsiteX1" fmla="*/ 112602 w 374540"/>
              <a:gd name="connsiteY1" fmla="*/ 43341 h 1391208"/>
              <a:gd name="connsiteX2" fmla="*/ 118555 w 374540"/>
              <a:gd name="connsiteY2" fmla="*/ 85013 h 1391208"/>
              <a:gd name="connsiteX3" fmla="*/ 124508 w 374540"/>
              <a:gd name="connsiteY3" fmla="*/ 102873 h 1391208"/>
              <a:gd name="connsiteX4" fmla="*/ 136415 w 374540"/>
              <a:gd name="connsiteY4" fmla="*/ 257654 h 1391208"/>
              <a:gd name="connsiteX5" fmla="*/ 142368 w 374540"/>
              <a:gd name="connsiteY5" fmla="*/ 281466 h 1391208"/>
              <a:gd name="connsiteX6" fmla="*/ 154274 w 374540"/>
              <a:gd name="connsiteY6" fmla="*/ 376716 h 1391208"/>
              <a:gd name="connsiteX7" fmla="*/ 166180 w 374540"/>
              <a:gd name="connsiteY7" fmla="*/ 412435 h 1391208"/>
              <a:gd name="connsiteX8" fmla="*/ 184040 w 374540"/>
              <a:gd name="connsiteY8" fmla="*/ 466013 h 1391208"/>
              <a:gd name="connsiteX9" fmla="*/ 189993 w 374540"/>
              <a:gd name="connsiteY9" fmla="*/ 483873 h 1391208"/>
              <a:gd name="connsiteX10" fmla="*/ 195946 w 374540"/>
              <a:gd name="connsiteY10" fmla="*/ 537451 h 1391208"/>
              <a:gd name="connsiteX11" fmla="*/ 201899 w 374540"/>
              <a:gd name="connsiteY11" fmla="*/ 555310 h 1391208"/>
              <a:gd name="connsiteX12" fmla="*/ 213805 w 374540"/>
              <a:gd name="connsiteY12" fmla="*/ 656513 h 1391208"/>
              <a:gd name="connsiteX13" fmla="*/ 219758 w 374540"/>
              <a:gd name="connsiteY13" fmla="*/ 674373 h 1391208"/>
              <a:gd name="connsiteX14" fmla="*/ 231665 w 374540"/>
              <a:gd name="connsiteY14" fmla="*/ 769623 h 1391208"/>
              <a:gd name="connsiteX15" fmla="*/ 243571 w 374540"/>
              <a:gd name="connsiteY15" fmla="*/ 805341 h 1391208"/>
              <a:gd name="connsiteX16" fmla="*/ 261430 w 374540"/>
              <a:gd name="connsiteY16" fmla="*/ 847013 h 1391208"/>
              <a:gd name="connsiteX17" fmla="*/ 267383 w 374540"/>
              <a:gd name="connsiteY17" fmla="*/ 870826 h 1391208"/>
              <a:gd name="connsiteX18" fmla="*/ 279290 w 374540"/>
              <a:gd name="connsiteY18" fmla="*/ 888685 h 1391208"/>
              <a:gd name="connsiteX19" fmla="*/ 285243 w 374540"/>
              <a:gd name="connsiteY19" fmla="*/ 918451 h 1391208"/>
              <a:gd name="connsiteX20" fmla="*/ 291196 w 374540"/>
              <a:gd name="connsiteY20" fmla="*/ 936310 h 1391208"/>
              <a:gd name="connsiteX21" fmla="*/ 297149 w 374540"/>
              <a:gd name="connsiteY21" fmla="*/ 1055373 h 1391208"/>
              <a:gd name="connsiteX22" fmla="*/ 309055 w 374540"/>
              <a:gd name="connsiteY22" fmla="*/ 1108951 h 1391208"/>
              <a:gd name="connsiteX23" fmla="*/ 320962 w 374540"/>
              <a:gd name="connsiteY23" fmla="*/ 1168482 h 1391208"/>
              <a:gd name="connsiteX24" fmla="*/ 332868 w 374540"/>
              <a:gd name="connsiteY24" fmla="*/ 1233966 h 1391208"/>
              <a:gd name="connsiteX25" fmla="*/ 344774 w 374540"/>
              <a:gd name="connsiteY25" fmla="*/ 1269685 h 1391208"/>
              <a:gd name="connsiteX26" fmla="*/ 356680 w 374540"/>
              <a:gd name="connsiteY26" fmla="*/ 1287544 h 1391208"/>
              <a:gd name="connsiteX27" fmla="*/ 374540 w 374540"/>
              <a:gd name="connsiteY27" fmla="*/ 1358982 h 1391208"/>
              <a:gd name="connsiteX28" fmla="*/ 237618 w 374540"/>
              <a:gd name="connsiteY28" fmla="*/ 1370888 h 1391208"/>
              <a:gd name="connsiteX29" fmla="*/ 184040 w 374540"/>
              <a:gd name="connsiteY29" fmla="*/ 1364935 h 1391208"/>
              <a:gd name="connsiteX30" fmla="*/ 76883 w 374540"/>
              <a:gd name="connsiteY30" fmla="*/ 1353029 h 1391208"/>
              <a:gd name="connsiteX31" fmla="*/ 28816 w 374540"/>
              <a:gd name="connsiteY31" fmla="*/ 1358193 h 1391208"/>
              <a:gd name="connsiteX32" fmla="*/ 11251 w 374540"/>
              <a:gd name="connsiteY32" fmla="*/ 1229161 h 1391208"/>
              <a:gd name="connsiteX33" fmla="*/ 17352 w 374540"/>
              <a:gd name="connsiteY33" fmla="*/ 1165650 h 1391208"/>
              <a:gd name="connsiteX34" fmla="*/ 23305 w 374540"/>
              <a:gd name="connsiteY34" fmla="*/ 847013 h 1391208"/>
              <a:gd name="connsiteX35" fmla="*/ 23452 w 374540"/>
              <a:gd name="connsiteY35" fmla="*/ 832740 h 1391208"/>
              <a:gd name="connsiteX36" fmla="*/ 11547 w 374540"/>
              <a:gd name="connsiteY36" fmla="*/ 590240 h 1391208"/>
              <a:gd name="connsiteX37" fmla="*/ 22862 w 374540"/>
              <a:gd name="connsiteY37" fmla="*/ 477919 h 1391208"/>
              <a:gd name="connsiteX38" fmla="*/ 11104 w 374540"/>
              <a:gd name="connsiteY38" fmla="*/ 409673 h 1391208"/>
              <a:gd name="connsiteX39" fmla="*/ 17057 w 374540"/>
              <a:gd name="connsiteY39" fmla="*/ 134927 h 1391208"/>
              <a:gd name="connsiteX40" fmla="*/ 11399 w 374540"/>
              <a:gd name="connsiteY40" fmla="*/ 13576 h 1391208"/>
              <a:gd name="connsiteX41" fmla="*/ 106649 w 374540"/>
              <a:gd name="connsiteY41" fmla="*/ 13576 h 1391208"/>
              <a:gd name="connsiteX0" fmla="*/ 97860 w 365751"/>
              <a:gd name="connsiteY0" fmla="*/ 3066 h 1380698"/>
              <a:gd name="connsiteX1" fmla="*/ 103813 w 365751"/>
              <a:gd name="connsiteY1" fmla="*/ 32831 h 1380698"/>
              <a:gd name="connsiteX2" fmla="*/ 109766 w 365751"/>
              <a:gd name="connsiteY2" fmla="*/ 74503 h 1380698"/>
              <a:gd name="connsiteX3" fmla="*/ 115719 w 365751"/>
              <a:gd name="connsiteY3" fmla="*/ 92363 h 1380698"/>
              <a:gd name="connsiteX4" fmla="*/ 127626 w 365751"/>
              <a:gd name="connsiteY4" fmla="*/ 247144 h 1380698"/>
              <a:gd name="connsiteX5" fmla="*/ 133579 w 365751"/>
              <a:gd name="connsiteY5" fmla="*/ 270956 h 1380698"/>
              <a:gd name="connsiteX6" fmla="*/ 145485 w 365751"/>
              <a:gd name="connsiteY6" fmla="*/ 366206 h 1380698"/>
              <a:gd name="connsiteX7" fmla="*/ 157391 w 365751"/>
              <a:gd name="connsiteY7" fmla="*/ 401925 h 1380698"/>
              <a:gd name="connsiteX8" fmla="*/ 175251 w 365751"/>
              <a:gd name="connsiteY8" fmla="*/ 455503 h 1380698"/>
              <a:gd name="connsiteX9" fmla="*/ 181204 w 365751"/>
              <a:gd name="connsiteY9" fmla="*/ 473363 h 1380698"/>
              <a:gd name="connsiteX10" fmla="*/ 187157 w 365751"/>
              <a:gd name="connsiteY10" fmla="*/ 526941 h 1380698"/>
              <a:gd name="connsiteX11" fmla="*/ 193110 w 365751"/>
              <a:gd name="connsiteY11" fmla="*/ 544800 h 1380698"/>
              <a:gd name="connsiteX12" fmla="*/ 205016 w 365751"/>
              <a:gd name="connsiteY12" fmla="*/ 646003 h 1380698"/>
              <a:gd name="connsiteX13" fmla="*/ 210969 w 365751"/>
              <a:gd name="connsiteY13" fmla="*/ 663863 h 1380698"/>
              <a:gd name="connsiteX14" fmla="*/ 222876 w 365751"/>
              <a:gd name="connsiteY14" fmla="*/ 759113 h 1380698"/>
              <a:gd name="connsiteX15" fmla="*/ 234782 w 365751"/>
              <a:gd name="connsiteY15" fmla="*/ 794831 h 1380698"/>
              <a:gd name="connsiteX16" fmla="*/ 252641 w 365751"/>
              <a:gd name="connsiteY16" fmla="*/ 836503 h 1380698"/>
              <a:gd name="connsiteX17" fmla="*/ 258594 w 365751"/>
              <a:gd name="connsiteY17" fmla="*/ 860316 h 1380698"/>
              <a:gd name="connsiteX18" fmla="*/ 270501 w 365751"/>
              <a:gd name="connsiteY18" fmla="*/ 878175 h 1380698"/>
              <a:gd name="connsiteX19" fmla="*/ 276454 w 365751"/>
              <a:gd name="connsiteY19" fmla="*/ 907941 h 1380698"/>
              <a:gd name="connsiteX20" fmla="*/ 282407 w 365751"/>
              <a:gd name="connsiteY20" fmla="*/ 925800 h 1380698"/>
              <a:gd name="connsiteX21" fmla="*/ 288360 w 365751"/>
              <a:gd name="connsiteY21" fmla="*/ 1044863 h 1380698"/>
              <a:gd name="connsiteX22" fmla="*/ 300266 w 365751"/>
              <a:gd name="connsiteY22" fmla="*/ 1098441 h 1380698"/>
              <a:gd name="connsiteX23" fmla="*/ 312173 w 365751"/>
              <a:gd name="connsiteY23" fmla="*/ 1157972 h 1380698"/>
              <a:gd name="connsiteX24" fmla="*/ 324079 w 365751"/>
              <a:gd name="connsiteY24" fmla="*/ 1223456 h 1380698"/>
              <a:gd name="connsiteX25" fmla="*/ 335985 w 365751"/>
              <a:gd name="connsiteY25" fmla="*/ 1259175 h 1380698"/>
              <a:gd name="connsiteX26" fmla="*/ 347891 w 365751"/>
              <a:gd name="connsiteY26" fmla="*/ 1277034 h 1380698"/>
              <a:gd name="connsiteX27" fmla="*/ 365751 w 365751"/>
              <a:gd name="connsiteY27" fmla="*/ 1348472 h 1380698"/>
              <a:gd name="connsiteX28" fmla="*/ 228829 w 365751"/>
              <a:gd name="connsiteY28" fmla="*/ 1360378 h 1380698"/>
              <a:gd name="connsiteX29" fmla="*/ 175251 w 365751"/>
              <a:gd name="connsiteY29" fmla="*/ 1354425 h 1380698"/>
              <a:gd name="connsiteX30" fmla="*/ 68094 w 365751"/>
              <a:gd name="connsiteY30" fmla="*/ 1342519 h 1380698"/>
              <a:gd name="connsiteX31" fmla="*/ 20027 w 365751"/>
              <a:gd name="connsiteY31" fmla="*/ 1347683 h 1380698"/>
              <a:gd name="connsiteX32" fmla="*/ 2462 w 365751"/>
              <a:gd name="connsiteY32" fmla="*/ 1218651 h 1380698"/>
              <a:gd name="connsiteX33" fmla="*/ 8563 w 365751"/>
              <a:gd name="connsiteY33" fmla="*/ 1155140 h 1380698"/>
              <a:gd name="connsiteX34" fmla="*/ 14516 w 365751"/>
              <a:gd name="connsiteY34" fmla="*/ 836503 h 1380698"/>
              <a:gd name="connsiteX35" fmla="*/ 14663 w 365751"/>
              <a:gd name="connsiteY35" fmla="*/ 822230 h 1380698"/>
              <a:gd name="connsiteX36" fmla="*/ 2758 w 365751"/>
              <a:gd name="connsiteY36" fmla="*/ 579730 h 1380698"/>
              <a:gd name="connsiteX37" fmla="*/ 14073 w 365751"/>
              <a:gd name="connsiteY37" fmla="*/ 467409 h 1380698"/>
              <a:gd name="connsiteX38" fmla="*/ 2315 w 365751"/>
              <a:gd name="connsiteY38" fmla="*/ 399163 h 1380698"/>
              <a:gd name="connsiteX39" fmla="*/ 8268 w 365751"/>
              <a:gd name="connsiteY39" fmla="*/ 124417 h 1380698"/>
              <a:gd name="connsiteX40" fmla="*/ 14221 w 365751"/>
              <a:gd name="connsiteY40" fmla="*/ 19896 h 1380698"/>
              <a:gd name="connsiteX41" fmla="*/ 97860 w 365751"/>
              <a:gd name="connsiteY41" fmla="*/ 3066 h 1380698"/>
              <a:gd name="connsiteX0" fmla="*/ 95769 w 363660"/>
              <a:gd name="connsiteY0" fmla="*/ 347 h 1377979"/>
              <a:gd name="connsiteX1" fmla="*/ 101722 w 363660"/>
              <a:gd name="connsiteY1" fmla="*/ 30112 h 1377979"/>
              <a:gd name="connsiteX2" fmla="*/ 107675 w 363660"/>
              <a:gd name="connsiteY2" fmla="*/ 71784 h 1377979"/>
              <a:gd name="connsiteX3" fmla="*/ 113628 w 363660"/>
              <a:gd name="connsiteY3" fmla="*/ 89644 h 1377979"/>
              <a:gd name="connsiteX4" fmla="*/ 125535 w 363660"/>
              <a:gd name="connsiteY4" fmla="*/ 244425 h 1377979"/>
              <a:gd name="connsiteX5" fmla="*/ 131488 w 363660"/>
              <a:gd name="connsiteY5" fmla="*/ 268237 h 1377979"/>
              <a:gd name="connsiteX6" fmla="*/ 143394 w 363660"/>
              <a:gd name="connsiteY6" fmla="*/ 363487 h 1377979"/>
              <a:gd name="connsiteX7" fmla="*/ 155300 w 363660"/>
              <a:gd name="connsiteY7" fmla="*/ 399206 h 1377979"/>
              <a:gd name="connsiteX8" fmla="*/ 173160 w 363660"/>
              <a:gd name="connsiteY8" fmla="*/ 452784 h 1377979"/>
              <a:gd name="connsiteX9" fmla="*/ 179113 w 363660"/>
              <a:gd name="connsiteY9" fmla="*/ 470644 h 1377979"/>
              <a:gd name="connsiteX10" fmla="*/ 185066 w 363660"/>
              <a:gd name="connsiteY10" fmla="*/ 524222 h 1377979"/>
              <a:gd name="connsiteX11" fmla="*/ 191019 w 363660"/>
              <a:gd name="connsiteY11" fmla="*/ 542081 h 1377979"/>
              <a:gd name="connsiteX12" fmla="*/ 202925 w 363660"/>
              <a:gd name="connsiteY12" fmla="*/ 643284 h 1377979"/>
              <a:gd name="connsiteX13" fmla="*/ 208878 w 363660"/>
              <a:gd name="connsiteY13" fmla="*/ 661144 h 1377979"/>
              <a:gd name="connsiteX14" fmla="*/ 220785 w 363660"/>
              <a:gd name="connsiteY14" fmla="*/ 756394 h 1377979"/>
              <a:gd name="connsiteX15" fmla="*/ 232691 w 363660"/>
              <a:gd name="connsiteY15" fmla="*/ 792112 h 1377979"/>
              <a:gd name="connsiteX16" fmla="*/ 250550 w 363660"/>
              <a:gd name="connsiteY16" fmla="*/ 833784 h 1377979"/>
              <a:gd name="connsiteX17" fmla="*/ 256503 w 363660"/>
              <a:gd name="connsiteY17" fmla="*/ 857597 h 1377979"/>
              <a:gd name="connsiteX18" fmla="*/ 268410 w 363660"/>
              <a:gd name="connsiteY18" fmla="*/ 875456 h 1377979"/>
              <a:gd name="connsiteX19" fmla="*/ 274363 w 363660"/>
              <a:gd name="connsiteY19" fmla="*/ 905222 h 1377979"/>
              <a:gd name="connsiteX20" fmla="*/ 280316 w 363660"/>
              <a:gd name="connsiteY20" fmla="*/ 923081 h 1377979"/>
              <a:gd name="connsiteX21" fmla="*/ 286269 w 363660"/>
              <a:gd name="connsiteY21" fmla="*/ 1042144 h 1377979"/>
              <a:gd name="connsiteX22" fmla="*/ 298175 w 363660"/>
              <a:gd name="connsiteY22" fmla="*/ 1095722 h 1377979"/>
              <a:gd name="connsiteX23" fmla="*/ 310082 w 363660"/>
              <a:gd name="connsiteY23" fmla="*/ 1155253 h 1377979"/>
              <a:gd name="connsiteX24" fmla="*/ 321988 w 363660"/>
              <a:gd name="connsiteY24" fmla="*/ 1220737 h 1377979"/>
              <a:gd name="connsiteX25" fmla="*/ 333894 w 363660"/>
              <a:gd name="connsiteY25" fmla="*/ 1256456 h 1377979"/>
              <a:gd name="connsiteX26" fmla="*/ 345800 w 363660"/>
              <a:gd name="connsiteY26" fmla="*/ 1274315 h 1377979"/>
              <a:gd name="connsiteX27" fmla="*/ 363660 w 363660"/>
              <a:gd name="connsiteY27" fmla="*/ 1345753 h 1377979"/>
              <a:gd name="connsiteX28" fmla="*/ 226738 w 363660"/>
              <a:gd name="connsiteY28" fmla="*/ 1357659 h 1377979"/>
              <a:gd name="connsiteX29" fmla="*/ 173160 w 363660"/>
              <a:gd name="connsiteY29" fmla="*/ 1351706 h 1377979"/>
              <a:gd name="connsiteX30" fmla="*/ 66003 w 363660"/>
              <a:gd name="connsiteY30" fmla="*/ 1339800 h 1377979"/>
              <a:gd name="connsiteX31" fmla="*/ 17936 w 363660"/>
              <a:gd name="connsiteY31" fmla="*/ 1344964 h 1377979"/>
              <a:gd name="connsiteX32" fmla="*/ 371 w 363660"/>
              <a:gd name="connsiteY32" fmla="*/ 1215932 h 1377979"/>
              <a:gd name="connsiteX33" fmla="*/ 6472 w 363660"/>
              <a:gd name="connsiteY33" fmla="*/ 1152421 h 1377979"/>
              <a:gd name="connsiteX34" fmla="*/ 12425 w 363660"/>
              <a:gd name="connsiteY34" fmla="*/ 833784 h 1377979"/>
              <a:gd name="connsiteX35" fmla="*/ 12572 w 363660"/>
              <a:gd name="connsiteY35" fmla="*/ 819511 h 1377979"/>
              <a:gd name="connsiteX36" fmla="*/ 667 w 363660"/>
              <a:gd name="connsiteY36" fmla="*/ 577011 h 1377979"/>
              <a:gd name="connsiteX37" fmla="*/ 11982 w 363660"/>
              <a:gd name="connsiteY37" fmla="*/ 464690 h 1377979"/>
              <a:gd name="connsiteX38" fmla="*/ 224 w 363660"/>
              <a:gd name="connsiteY38" fmla="*/ 396444 h 1377979"/>
              <a:gd name="connsiteX39" fmla="*/ 6177 w 363660"/>
              <a:gd name="connsiteY39" fmla="*/ 121698 h 1377979"/>
              <a:gd name="connsiteX40" fmla="*/ 41158 w 363660"/>
              <a:gd name="connsiteY40" fmla="*/ 50835 h 1377979"/>
              <a:gd name="connsiteX41" fmla="*/ 95769 w 363660"/>
              <a:gd name="connsiteY41" fmla="*/ 347 h 1377979"/>
              <a:gd name="connsiteX0" fmla="*/ 95769 w 363660"/>
              <a:gd name="connsiteY0" fmla="*/ 9589 h 1387221"/>
              <a:gd name="connsiteX1" fmla="*/ 101722 w 363660"/>
              <a:gd name="connsiteY1" fmla="*/ 39354 h 1387221"/>
              <a:gd name="connsiteX2" fmla="*/ 107675 w 363660"/>
              <a:gd name="connsiteY2" fmla="*/ 81026 h 1387221"/>
              <a:gd name="connsiteX3" fmla="*/ 113628 w 363660"/>
              <a:gd name="connsiteY3" fmla="*/ 98886 h 1387221"/>
              <a:gd name="connsiteX4" fmla="*/ 125535 w 363660"/>
              <a:gd name="connsiteY4" fmla="*/ 253667 h 1387221"/>
              <a:gd name="connsiteX5" fmla="*/ 131488 w 363660"/>
              <a:gd name="connsiteY5" fmla="*/ 277479 h 1387221"/>
              <a:gd name="connsiteX6" fmla="*/ 143394 w 363660"/>
              <a:gd name="connsiteY6" fmla="*/ 372729 h 1387221"/>
              <a:gd name="connsiteX7" fmla="*/ 155300 w 363660"/>
              <a:gd name="connsiteY7" fmla="*/ 408448 h 1387221"/>
              <a:gd name="connsiteX8" fmla="*/ 173160 w 363660"/>
              <a:gd name="connsiteY8" fmla="*/ 462026 h 1387221"/>
              <a:gd name="connsiteX9" fmla="*/ 179113 w 363660"/>
              <a:gd name="connsiteY9" fmla="*/ 479886 h 1387221"/>
              <a:gd name="connsiteX10" fmla="*/ 185066 w 363660"/>
              <a:gd name="connsiteY10" fmla="*/ 533464 h 1387221"/>
              <a:gd name="connsiteX11" fmla="*/ 191019 w 363660"/>
              <a:gd name="connsiteY11" fmla="*/ 551323 h 1387221"/>
              <a:gd name="connsiteX12" fmla="*/ 202925 w 363660"/>
              <a:gd name="connsiteY12" fmla="*/ 652526 h 1387221"/>
              <a:gd name="connsiteX13" fmla="*/ 208878 w 363660"/>
              <a:gd name="connsiteY13" fmla="*/ 670386 h 1387221"/>
              <a:gd name="connsiteX14" fmla="*/ 220785 w 363660"/>
              <a:gd name="connsiteY14" fmla="*/ 765636 h 1387221"/>
              <a:gd name="connsiteX15" fmla="*/ 232691 w 363660"/>
              <a:gd name="connsiteY15" fmla="*/ 801354 h 1387221"/>
              <a:gd name="connsiteX16" fmla="*/ 250550 w 363660"/>
              <a:gd name="connsiteY16" fmla="*/ 843026 h 1387221"/>
              <a:gd name="connsiteX17" fmla="*/ 256503 w 363660"/>
              <a:gd name="connsiteY17" fmla="*/ 866839 h 1387221"/>
              <a:gd name="connsiteX18" fmla="*/ 268410 w 363660"/>
              <a:gd name="connsiteY18" fmla="*/ 884698 h 1387221"/>
              <a:gd name="connsiteX19" fmla="*/ 274363 w 363660"/>
              <a:gd name="connsiteY19" fmla="*/ 914464 h 1387221"/>
              <a:gd name="connsiteX20" fmla="*/ 280316 w 363660"/>
              <a:gd name="connsiteY20" fmla="*/ 932323 h 1387221"/>
              <a:gd name="connsiteX21" fmla="*/ 286269 w 363660"/>
              <a:gd name="connsiteY21" fmla="*/ 1051386 h 1387221"/>
              <a:gd name="connsiteX22" fmla="*/ 298175 w 363660"/>
              <a:gd name="connsiteY22" fmla="*/ 1104964 h 1387221"/>
              <a:gd name="connsiteX23" fmla="*/ 310082 w 363660"/>
              <a:gd name="connsiteY23" fmla="*/ 1164495 h 1387221"/>
              <a:gd name="connsiteX24" fmla="*/ 321988 w 363660"/>
              <a:gd name="connsiteY24" fmla="*/ 1229979 h 1387221"/>
              <a:gd name="connsiteX25" fmla="*/ 333894 w 363660"/>
              <a:gd name="connsiteY25" fmla="*/ 1265698 h 1387221"/>
              <a:gd name="connsiteX26" fmla="*/ 345800 w 363660"/>
              <a:gd name="connsiteY26" fmla="*/ 1283557 h 1387221"/>
              <a:gd name="connsiteX27" fmla="*/ 363660 w 363660"/>
              <a:gd name="connsiteY27" fmla="*/ 1354995 h 1387221"/>
              <a:gd name="connsiteX28" fmla="*/ 226738 w 363660"/>
              <a:gd name="connsiteY28" fmla="*/ 1366901 h 1387221"/>
              <a:gd name="connsiteX29" fmla="*/ 173160 w 363660"/>
              <a:gd name="connsiteY29" fmla="*/ 1360948 h 1387221"/>
              <a:gd name="connsiteX30" fmla="*/ 66003 w 363660"/>
              <a:gd name="connsiteY30" fmla="*/ 1349042 h 1387221"/>
              <a:gd name="connsiteX31" fmla="*/ 17936 w 363660"/>
              <a:gd name="connsiteY31" fmla="*/ 1354206 h 1387221"/>
              <a:gd name="connsiteX32" fmla="*/ 371 w 363660"/>
              <a:gd name="connsiteY32" fmla="*/ 1225174 h 1387221"/>
              <a:gd name="connsiteX33" fmla="*/ 6472 w 363660"/>
              <a:gd name="connsiteY33" fmla="*/ 1161663 h 1387221"/>
              <a:gd name="connsiteX34" fmla="*/ 12425 w 363660"/>
              <a:gd name="connsiteY34" fmla="*/ 843026 h 1387221"/>
              <a:gd name="connsiteX35" fmla="*/ 12572 w 363660"/>
              <a:gd name="connsiteY35" fmla="*/ 828753 h 1387221"/>
              <a:gd name="connsiteX36" fmla="*/ 667 w 363660"/>
              <a:gd name="connsiteY36" fmla="*/ 586253 h 1387221"/>
              <a:gd name="connsiteX37" fmla="*/ 11982 w 363660"/>
              <a:gd name="connsiteY37" fmla="*/ 473932 h 1387221"/>
              <a:gd name="connsiteX38" fmla="*/ 224 w 363660"/>
              <a:gd name="connsiteY38" fmla="*/ 405686 h 1387221"/>
              <a:gd name="connsiteX39" fmla="*/ 6177 w 363660"/>
              <a:gd name="connsiteY39" fmla="*/ 130940 h 1387221"/>
              <a:gd name="connsiteX40" fmla="*/ 29547 w 363660"/>
              <a:gd name="connsiteY40" fmla="*/ 15199 h 1387221"/>
              <a:gd name="connsiteX41" fmla="*/ 95769 w 363660"/>
              <a:gd name="connsiteY41" fmla="*/ 9589 h 138722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363660" h="1387221">
                <a:moveTo>
                  <a:pt x="95769" y="9589"/>
                </a:moveTo>
                <a:cubicBezTo>
                  <a:pt x="107798" y="13615"/>
                  <a:pt x="100059" y="29374"/>
                  <a:pt x="101722" y="39354"/>
                </a:cubicBezTo>
                <a:cubicBezTo>
                  <a:pt x="104029" y="53195"/>
                  <a:pt x="104923" y="67267"/>
                  <a:pt x="107675" y="81026"/>
                </a:cubicBezTo>
                <a:cubicBezTo>
                  <a:pt x="108906" y="87179"/>
                  <a:pt x="111644" y="92933"/>
                  <a:pt x="113628" y="98886"/>
                </a:cubicBezTo>
                <a:cubicBezTo>
                  <a:pt x="116596" y="152308"/>
                  <a:pt x="116877" y="201719"/>
                  <a:pt x="125535" y="253667"/>
                </a:cubicBezTo>
                <a:cubicBezTo>
                  <a:pt x="126880" y="261737"/>
                  <a:pt x="129504" y="269542"/>
                  <a:pt x="131488" y="277479"/>
                </a:cubicBezTo>
                <a:cubicBezTo>
                  <a:pt x="134320" y="308628"/>
                  <a:pt x="135006" y="341973"/>
                  <a:pt x="143394" y="372729"/>
                </a:cubicBezTo>
                <a:cubicBezTo>
                  <a:pt x="146696" y="384837"/>
                  <a:pt x="151331" y="396542"/>
                  <a:pt x="155300" y="408448"/>
                </a:cubicBezTo>
                <a:lnTo>
                  <a:pt x="173160" y="462026"/>
                </a:lnTo>
                <a:lnTo>
                  <a:pt x="179113" y="479886"/>
                </a:lnTo>
                <a:cubicBezTo>
                  <a:pt x="181097" y="497745"/>
                  <a:pt x="182112" y="515739"/>
                  <a:pt x="185066" y="533464"/>
                </a:cubicBezTo>
                <a:cubicBezTo>
                  <a:pt x="186098" y="539654"/>
                  <a:pt x="189897" y="545149"/>
                  <a:pt x="191019" y="551323"/>
                </a:cubicBezTo>
                <a:cubicBezTo>
                  <a:pt x="199529" y="598129"/>
                  <a:pt x="194837" y="603994"/>
                  <a:pt x="202925" y="652526"/>
                </a:cubicBezTo>
                <a:cubicBezTo>
                  <a:pt x="203957" y="658716"/>
                  <a:pt x="206894" y="664433"/>
                  <a:pt x="208878" y="670386"/>
                </a:cubicBezTo>
                <a:cubicBezTo>
                  <a:pt x="212847" y="702136"/>
                  <a:pt x="210667" y="735281"/>
                  <a:pt x="220785" y="765636"/>
                </a:cubicBezTo>
                <a:cubicBezTo>
                  <a:pt x="224754" y="777542"/>
                  <a:pt x="229647" y="789179"/>
                  <a:pt x="232691" y="801354"/>
                </a:cubicBezTo>
                <a:cubicBezTo>
                  <a:pt x="240379" y="832108"/>
                  <a:pt x="234105" y="818359"/>
                  <a:pt x="250550" y="843026"/>
                </a:cubicBezTo>
                <a:cubicBezTo>
                  <a:pt x="252534" y="850964"/>
                  <a:pt x="253280" y="859319"/>
                  <a:pt x="256503" y="866839"/>
                </a:cubicBezTo>
                <a:cubicBezTo>
                  <a:pt x="259321" y="873415"/>
                  <a:pt x="265898" y="877999"/>
                  <a:pt x="268410" y="884698"/>
                </a:cubicBezTo>
                <a:cubicBezTo>
                  <a:pt x="271963" y="894172"/>
                  <a:pt x="271909" y="904648"/>
                  <a:pt x="274363" y="914464"/>
                </a:cubicBezTo>
                <a:cubicBezTo>
                  <a:pt x="275885" y="920552"/>
                  <a:pt x="278332" y="926370"/>
                  <a:pt x="280316" y="932323"/>
                </a:cubicBezTo>
                <a:cubicBezTo>
                  <a:pt x="282300" y="972011"/>
                  <a:pt x="283100" y="1011775"/>
                  <a:pt x="286269" y="1051386"/>
                </a:cubicBezTo>
                <a:cubicBezTo>
                  <a:pt x="287957" y="1072483"/>
                  <a:pt x="294515" y="1084832"/>
                  <a:pt x="298175" y="1104964"/>
                </a:cubicBezTo>
                <a:cubicBezTo>
                  <a:pt x="309119" y="1165155"/>
                  <a:pt x="297855" y="1127821"/>
                  <a:pt x="310082" y="1164495"/>
                </a:cubicBezTo>
                <a:cubicBezTo>
                  <a:pt x="314275" y="1193846"/>
                  <a:pt x="314333" y="1204461"/>
                  <a:pt x="321988" y="1229979"/>
                </a:cubicBezTo>
                <a:cubicBezTo>
                  <a:pt x="325594" y="1242000"/>
                  <a:pt x="326932" y="1255255"/>
                  <a:pt x="333894" y="1265698"/>
                </a:cubicBezTo>
                <a:lnTo>
                  <a:pt x="345800" y="1283557"/>
                </a:lnTo>
                <a:cubicBezTo>
                  <a:pt x="361524" y="1330727"/>
                  <a:pt x="355644" y="1306896"/>
                  <a:pt x="363660" y="1354995"/>
                </a:cubicBezTo>
                <a:cubicBezTo>
                  <a:pt x="344010" y="1413945"/>
                  <a:pt x="363122" y="1375700"/>
                  <a:pt x="226738" y="1366901"/>
                </a:cubicBezTo>
                <a:cubicBezTo>
                  <a:pt x="208806" y="1365744"/>
                  <a:pt x="191019" y="1362932"/>
                  <a:pt x="173160" y="1360948"/>
                </a:cubicBezTo>
                <a:cubicBezTo>
                  <a:pt x="120971" y="1347901"/>
                  <a:pt x="91874" y="1350166"/>
                  <a:pt x="66003" y="1349042"/>
                </a:cubicBezTo>
                <a:cubicBezTo>
                  <a:pt x="40132" y="1347918"/>
                  <a:pt x="39764" y="1356190"/>
                  <a:pt x="17936" y="1354206"/>
                </a:cubicBezTo>
                <a:cubicBezTo>
                  <a:pt x="15952" y="1348253"/>
                  <a:pt x="2282" y="1257264"/>
                  <a:pt x="371" y="1225174"/>
                </a:cubicBezTo>
                <a:cubicBezTo>
                  <a:pt x="-1540" y="1193084"/>
                  <a:pt x="4463" y="1225354"/>
                  <a:pt x="6472" y="1161663"/>
                </a:cubicBezTo>
                <a:cubicBezTo>
                  <a:pt x="8481" y="1097972"/>
                  <a:pt x="8840" y="991824"/>
                  <a:pt x="12425" y="843026"/>
                </a:cubicBezTo>
                <a:cubicBezTo>
                  <a:pt x="12810" y="827032"/>
                  <a:pt x="14532" y="871548"/>
                  <a:pt x="12572" y="828753"/>
                </a:cubicBezTo>
                <a:cubicBezTo>
                  <a:pt x="10612" y="785958"/>
                  <a:pt x="765" y="645390"/>
                  <a:pt x="667" y="586253"/>
                </a:cubicBezTo>
                <a:cubicBezTo>
                  <a:pt x="569" y="527116"/>
                  <a:pt x="12056" y="504026"/>
                  <a:pt x="11982" y="473932"/>
                </a:cubicBezTo>
                <a:cubicBezTo>
                  <a:pt x="11908" y="443838"/>
                  <a:pt x="2208" y="441405"/>
                  <a:pt x="224" y="405686"/>
                </a:cubicBezTo>
                <a:cubicBezTo>
                  <a:pt x="2208" y="371952"/>
                  <a:pt x="5051" y="164714"/>
                  <a:pt x="6177" y="130940"/>
                </a:cubicBezTo>
                <a:cubicBezTo>
                  <a:pt x="9020" y="45636"/>
                  <a:pt x="-218" y="95192"/>
                  <a:pt x="29547" y="15199"/>
                </a:cubicBezTo>
                <a:cubicBezTo>
                  <a:pt x="39927" y="-12698"/>
                  <a:pt x="83740" y="5563"/>
                  <a:pt x="95769" y="9589"/>
                </a:cubicBezTo>
                <a:close/>
              </a:path>
            </a:pathLst>
          </a:custGeom>
          <a:solidFill>
            <a:schemeClr val="accent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7" name="正方形/長方形 266">
            <a:extLst>
              <a:ext uri="{FF2B5EF4-FFF2-40B4-BE49-F238E27FC236}">
                <a16:creationId xmlns:a16="http://schemas.microsoft.com/office/drawing/2014/main" xmlns="" id="{00000000-0008-0000-0000-00000B010000}"/>
              </a:ext>
            </a:extLst>
          </xdr:cNvPr>
          <xdr:cNvSpPr/>
        </xdr:nvSpPr>
        <xdr:spPr>
          <a:xfrm>
            <a:off x="5100796" y="7488578"/>
            <a:ext cx="47526" cy="1563256"/>
          </a:xfrm>
          <a:prstGeom prst="rect">
            <a:avLst/>
          </a:prstGeom>
          <a:solidFill>
            <a:schemeClr val="accent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64</xdr:col>
      <xdr:colOff>69412</xdr:colOff>
      <xdr:row>234</xdr:row>
      <xdr:rowOff>217712</xdr:rowOff>
    </xdr:from>
    <xdr:to>
      <xdr:col>65</xdr:col>
      <xdr:colOff>388986</xdr:colOff>
      <xdr:row>236</xdr:row>
      <xdr:rowOff>95247</xdr:rowOff>
    </xdr:to>
    <xdr:sp macro="" textlink="">
      <xdr:nvSpPr>
        <xdr:cNvPr id="268" name="テキスト ボックス 267">
          <a:extLst>
            <a:ext uri="{FF2B5EF4-FFF2-40B4-BE49-F238E27FC236}">
              <a16:creationId xmlns:a16="http://schemas.microsoft.com/office/drawing/2014/main" xmlns="" id="{00000000-0008-0000-0000-00000C010000}"/>
            </a:ext>
          </a:extLst>
        </xdr:cNvPr>
        <xdr:cNvSpPr txBox="1"/>
      </xdr:nvSpPr>
      <xdr:spPr>
        <a:xfrm>
          <a:off x="12043698" y="70702712"/>
          <a:ext cx="659752" cy="69396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200" b="1">
              <a:solidFill>
                <a:schemeClr val="accent4">
                  <a:lumMod val="75000"/>
                </a:schemeClr>
              </a:solidFill>
              <a:latin typeface="Meiryo UI" panose="020B0604030504040204" pitchFamily="50" charset="-128"/>
              <a:ea typeface="Meiryo UI" panose="020B0604030504040204" pitchFamily="50" charset="-128"/>
            </a:rPr>
            <a:t>土砂の流れ</a:t>
          </a:r>
          <a:endParaRPr kumimoji="1" lang="en-US" altLang="ja-JP" sz="1200" b="1">
            <a:solidFill>
              <a:schemeClr val="accent4">
                <a:lumMod val="75000"/>
              </a:schemeClr>
            </a:solidFill>
            <a:latin typeface="Meiryo UI" panose="020B0604030504040204" pitchFamily="50" charset="-128"/>
            <a:ea typeface="Meiryo UI" panose="020B0604030504040204" pitchFamily="50" charset="-128"/>
          </a:endParaRPr>
        </a:p>
      </xdr:txBody>
    </xdr:sp>
    <xdr:clientData/>
  </xdr:twoCellAnchor>
  <xdr:twoCellAnchor>
    <xdr:from>
      <xdr:col>62</xdr:col>
      <xdr:colOff>280128</xdr:colOff>
      <xdr:row>232</xdr:row>
      <xdr:rowOff>81642</xdr:rowOff>
    </xdr:from>
    <xdr:to>
      <xdr:col>86</xdr:col>
      <xdr:colOff>68045</xdr:colOff>
      <xdr:row>233</xdr:row>
      <xdr:rowOff>326570</xdr:rowOff>
    </xdr:to>
    <xdr:sp macro="" textlink="">
      <xdr:nvSpPr>
        <xdr:cNvPr id="269" name="テキスト ボックス 268">
          <a:extLst>
            <a:ext uri="{FF2B5EF4-FFF2-40B4-BE49-F238E27FC236}">
              <a16:creationId xmlns:a16="http://schemas.microsoft.com/office/drawing/2014/main" xmlns="" id="{00000000-0008-0000-0000-00000D010000}"/>
            </a:ext>
          </a:extLst>
        </xdr:cNvPr>
        <xdr:cNvSpPr txBox="1"/>
      </xdr:nvSpPr>
      <xdr:spPr>
        <a:xfrm>
          <a:off x="11601271" y="69750213"/>
          <a:ext cx="4700095" cy="653143"/>
        </a:xfrm>
        <a:prstGeom prst="rect">
          <a:avLst/>
        </a:prstGeom>
        <a:solidFill>
          <a:srgbClr val="D9B19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雨風が強まり屋外へ出ることが危険な場合に</a:t>
          </a:r>
          <a:endParaRPr lang="ja-JP" altLang="ja-JP" sz="1100">
            <a:effectLst/>
            <a:latin typeface="ＭＳ ゴシック" panose="020B0609070205080204" pitchFamily="49" charset="-128"/>
            <a:ea typeface="ＭＳ ゴシック" panose="020B0609070205080204" pitchFamily="49" charset="-128"/>
          </a:endParaRPr>
        </a:p>
        <a:p>
          <a:pPr algn="ct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屋内避難する際の留意点</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62</xdr:col>
      <xdr:colOff>295275</xdr:colOff>
      <xdr:row>232</xdr:row>
      <xdr:rowOff>99058</xdr:rowOff>
    </xdr:from>
    <xdr:to>
      <xdr:col>86</xdr:col>
      <xdr:colOff>66775</xdr:colOff>
      <xdr:row>237</xdr:row>
      <xdr:rowOff>273412</xdr:rowOff>
    </xdr:to>
    <xdr:sp macro="" textlink="">
      <xdr:nvSpPr>
        <xdr:cNvPr id="270" name="正方形/長方形 269">
          <a:extLst>
            <a:ext uri="{FF2B5EF4-FFF2-40B4-BE49-F238E27FC236}">
              <a16:creationId xmlns:a16="http://schemas.microsoft.com/office/drawing/2014/main" xmlns="" id="{00000000-0008-0000-0000-00000E010000}"/>
            </a:ext>
          </a:extLst>
        </xdr:cNvPr>
        <xdr:cNvSpPr/>
      </xdr:nvSpPr>
      <xdr:spPr>
        <a:xfrm>
          <a:off x="11172825" y="73070083"/>
          <a:ext cx="4924525" cy="2174604"/>
        </a:xfrm>
        <a:prstGeom prst="rect">
          <a:avLst/>
        </a:prstGeom>
        <a:noFill/>
        <a:ln w="28575">
          <a:solidFill>
            <a:srgbClr val="D9B19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244937</xdr:colOff>
      <xdr:row>234</xdr:row>
      <xdr:rowOff>10323</xdr:rowOff>
    </xdr:from>
    <xdr:to>
      <xdr:col>63</xdr:col>
      <xdr:colOff>264644</xdr:colOff>
      <xdr:row>234</xdr:row>
      <xdr:rowOff>302816</xdr:rowOff>
    </xdr:to>
    <xdr:sp macro="" textlink="">
      <xdr:nvSpPr>
        <xdr:cNvPr id="271" name="テキスト ボックス 270">
          <a:extLst>
            <a:ext uri="{FF2B5EF4-FFF2-40B4-BE49-F238E27FC236}">
              <a16:creationId xmlns:a16="http://schemas.microsoft.com/office/drawing/2014/main" xmlns="" id="{00000000-0008-0000-0000-00000F010000}"/>
            </a:ext>
          </a:extLst>
        </xdr:cNvPr>
        <xdr:cNvSpPr txBox="1"/>
      </xdr:nvSpPr>
      <xdr:spPr>
        <a:xfrm>
          <a:off x="11566080" y="70495323"/>
          <a:ext cx="319064" cy="292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Meiryo UI" panose="020B0604030504040204" pitchFamily="50" charset="-128"/>
              <a:ea typeface="Meiryo UI" panose="020B0604030504040204" pitchFamily="50" charset="-128"/>
            </a:rPr>
            <a:t>崖</a:t>
          </a:r>
          <a:endParaRPr kumimoji="1" lang="en-US" altLang="ja-JP" sz="11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67</xdr:col>
      <xdr:colOff>157662</xdr:colOff>
      <xdr:row>233</xdr:row>
      <xdr:rowOff>367392</xdr:rowOff>
    </xdr:from>
    <xdr:to>
      <xdr:col>71</xdr:col>
      <xdr:colOff>40830</xdr:colOff>
      <xdr:row>235</xdr:row>
      <xdr:rowOff>250560</xdr:rowOff>
    </xdr:to>
    <xdr:sp macro="" textlink="">
      <xdr:nvSpPr>
        <xdr:cNvPr id="272" name="フローチャート: 結合子 271">
          <a:extLst>
            <a:ext uri="{FF2B5EF4-FFF2-40B4-BE49-F238E27FC236}">
              <a16:creationId xmlns:a16="http://schemas.microsoft.com/office/drawing/2014/main" xmlns="" id="{00000000-0008-0000-0000-000010010000}"/>
            </a:ext>
          </a:extLst>
        </xdr:cNvPr>
        <xdr:cNvSpPr/>
      </xdr:nvSpPr>
      <xdr:spPr>
        <a:xfrm>
          <a:off x="13247733" y="70444178"/>
          <a:ext cx="699597" cy="699596"/>
        </a:xfrm>
        <a:prstGeom prst="flowChartConnector">
          <a:avLst/>
        </a:prstGeom>
        <a:noFill/>
        <a:ln w="25400">
          <a:solidFill>
            <a:srgbClr val="0000FF"/>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108858</xdr:colOff>
      <xdr:row>233</xdr:row>
      <xdr:rowOff>326571</xdr:rowOff>
    </xdr:from>
    <xdr:to>
      <xdr:col>86</xdr:col>
      <xdr:colOff>40823</xdr:colOff>
      <xdr:row>237</xdr:row>
      <xdr:rowOff>258536</xdr:rowOff>
    </xdr:to>
    <xdr:sp macro="" textlink="">
      <xdr:nvSpPr>
        <xdr:cNvPr id="273" name="テキスト ボックス 272">
          <a:extLst>
            <a:ext uri="{FF2B5EF4-FFF2-40B4-BE49-F238E27FC236}">
              <a16:creationId xmlns:a16="http://schemas.microsoft.com/office/drawing/2014/main" xmlns="" id="{00000000-0008-0000-0000-000011010000}"/>
            </a:ext>
          </a:extLst>
        </xdr:cNvPr>
        <xdr:cNvSpPr txBox="1"/>
      </xdr:nvSpPr>
      <xdr:spPr>
        <a:xfrm>
          <a:off x="14015358" y="70403357"/>
          <a:ext cx="2258786" cy="1564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避難のポイント</a:t>
          </a:r>
          <a:endParaRPr kumimoji="1" lang="en-US" altLang="ja-JP" sz="1100"/>
        </a:p>
        <a:p>
          <a:r>
            <a:rPr kumimoji="1" lang="ja-JP" altLang="en-US" sz="1100"/>
            <a:t>・自宅の</a:t>
          </a:r>
          <a:r>
            <a:rPr kumimoji="1" lang="en-US" altLang="ja-JP" sz="1100"/>
            <a:t>2</a:t>
          </a:r>
          <a:r>
            <a:rPr kumimoji="1" lang="ja-JP" altLang="en-US" sz="1100"/>
            <a:t>階以上の部分</a:t>
          </a:r>
          <a:endParaRPr kumimoji="1" lang="en-US" altLang="ja-JP" sz="1100"/>
        </a:p>
        <a:p>
          <a:r>
            <a:rPr kumimoji="1" lang="ja-JP" altLang="en-US" sz="1100"/>
            <a:t>・がけや沢筋から離れた部屋</a:t>
          </a:r>
          <a:endParaRPr kumimoji="1" lang="en-US" altLang="ja-JP" sz="1100"/>
        </a:p>
        <a:p>
          <a:r>
            <a:rPr kumimoji="1" lang="ja-JP" altLang="en-US" sz="1100"/>
            <a:t>・近くの堅牢な建物の２階以上</a:t>
          </a:r>
        </a:p>
      </xdr:txBody>
    </xdr:sp>
    <xdr:clientData/>
  </xdr:twoCellAnchor>
  <xdr:oneCellAnchor>
    <xdr:from>
      <xdr:col>1</xdr:col>
      <xdr:colOff>81643</xdr:colOff>
      <xdr:row>0</xdr:row>
      <xdr:rowOff>95249</xdr:rowOff>
    </xdr:from>
    <xdr:ext cx="2332266" cy="277586"/>
    <xdr:sp macro="" textlink="">
      <xdr:nvSpPr>
        <xdr:cNvPr id="226" name="テキスト ボックス 225">
          <a:extLst>
            <a:ext uri="{FF2B5EF4-FFF2-40B4-BE49-F238E27FC236}">
              <a16:creationId xmlns:a16="http://schemas.microsoft.com/office/drawing/2014/main" xmlns="" id="{00000000-0008-0000-0000-0000E2000000}"/>
            </a:ext>
          </a:extLst>
        </xdr:cNvPr>
        <xdr:cNvSpPr txBox="1"/>
      </xdr:nvSpPr>
      <xdr:spPr>
        <a:xfrm>
          <a:off x="299357" y="95249"/>
          <a:ext cx="2332266" cy="27758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ja-JP" altLang="ja-JP" sz="1400" b="1">
              <a:solidFill>
                <a:schemeClr val="tx1"/>
              </a:solidFill>
              <a:effectLst/>
              <a:latin typeface="ＭＳ Ｐゴシック" panose="020B0600070205080204" pitchFamily="50" charset="-128"/>
              <a:ea typeface="ＭＳ Ｐゴシック" panose="020B0600070205080204" pitchFamily="50" charset="-128"/>
              <a:cs typeface="+mn-cs"/>
            </a:rPr>
            <a:t>避難確保計画・様式集</a:t>
          </a:r>
          <a:endParaRPr kumimoji="1" lang="ja-JP" altLang="en-US" sz="1400" b="1">
            <a:latin typeface="ＭＳ Ｐゴシック" panose="020B0600070205080204" pitchFamily="50" charset="-128"/>
            <a:ea typeface="ＭＳ Ｐゴシック" panose="020B060007020508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10</xdr:col>
          <xdr:colOff>38100</xdr:colOff>
          <xdr:row>90</xdr:row>
          <xdr:rowOff>57150</xdr:rowOff>
        </xdr:from>
        <xdr:to>
          <xdr:col>11</xdr:col>
          <xdr:colOff>47625</xdr:colOff>
          <xdr:row>90</xdr:row>
          <xdr:rowOff>314325</xdr:rowOff>
        </xdr:to>
        <xdr:sp macro="" textlink="">
          <xdr:nvSpPr>
            <xdr:cNvPr id="14651" name="Check Box 315" hidden="1">
              <a:extLst>
                <a:ext uri="{63B3BB69-23CF-44E3-9099-C40C66FF867C}">
                  <a14:compatExt spid="_x0000_s14651"/>
                </a:ext>
                <a:ext uri="{FF2B5EF4-FFF2-40B4-BE49-F238E27FC236}">
                  <a16:creationId xmlns:a16="http://schemas.microsoft.com/office/drawing/2014/main" xmlns="" id="{00000000-0008-0000-0000-00003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100</xdr:row>
          <xdr:rowOff>57150</xdr:rowOff>
        </xdr:from>
        <xdr:to>
          <xdr:col>11</xdr:col>
          <xdr:colOff>57150</xdr:colOff>
          <xdr:row>100</xdr:row>
          <xdr:rowOff>314325</xdr:rowOff>
        </xdr:to>
        <xdr:sp macro="" textlink="">
          <xdr:nvSpPr>
            <xdr:cNvPr id="14652" name="Check Box 316" hidden="1">
              <a:extLst>
                <a:ext uri="{63B3BB69-23CF-44E3-9099-C40C66FF867C}">
                  <a14:compatExt spid="_x0000_s14652"/>
                </a:ext>
                <a:ext uri="{FF2B5EF4-FFF2-40B4-BE49-F238E27FC236}">
                  <a16:creationId xmlns:a16="http://schemas.microsoft.com/office/drawing/2014/main" xmlns="" id="{00000000-0008-0000-0000-00003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90</xdr:row>
          <xdr:rowOff>57150</xdr:rowOff>
        </xdr:from>
        <xdr:to>
          <xdr:col>62</xdr:col>
          <xdr:colOff>47625</xdr:colOff>
          <xdr:row>90</xdr:row>
          <xdr:rowOff>314325</xdr:rowOff>
        </xdr:to>
        <xdr:sp macro="" textlink="">
          <xdr:nvSpPr>
            <xdr:cNvPr id="14653" name="Check Box 317" hidden="1">
              <a:extLst>
                <a:ext uri="{63B3BB69-23CF-44E3-9099-C40C66FF867C}">
                  <a14:compatExt spid="_x0000_s14653"/>
                </a:ext>
                <a:ext uri="{FF2B5EF4-FFF2-40B4-BE49-F238E27FC236}">
                  <a16:creationId xmlns:a16="http://schemas.microsoft.com/office/drawing/2014/main" xmlns="" id="{00000000-0008-0000-0000-00003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100</xdr:row>
          <xdr:rowOff>57150</xdr:rowOff>
        </xdr:from>
        <xdr:to>
          <xdr:col>62</xdr:col>
          <xdr:colOff>57150</xdr:colOff>
          <xdr:row>100</xdr:row>
          <xdr:rowOff>314325</xdr:rowOff>
        </xdr:to>
        <xdr:sp macro="" textlink="">
          <xdr:nvSpPr>
            <xdr:cNvPr id="14654" name="Check Box 318" hidden="1">
              <a:extLst>
                <a:ext uri="{63B3BB69-23CF-44E3-9099-C40C66FF867C}">
                  <a14:compatExt spid="_x0000_s14654"/>
                </a:ext>
                <a:ext uri="{FF2B5EF4-FFF2-40B4-BE49-F238E27FC236}">
                  <a16:creationId xmlns:a16="http://schemas.microsoft.com/office/drawing/2014/main" xmlns="" id="{00000000-0008-0000-0000-00003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63</xdr:col>
      <xdr:colOff>293311</xdr:colOff>
      <xdr:row>229</xdr:row>
      <xdr:rowOff>192010</xdr:rowOff>
    </xdr:from>
    <xdr:to>
      <xdr:col>68</xdr:col>
      <xdr:colOff>71771</xdr:colOff>
      <xdr:row>236</xdr:row>
      <xdr:rowOff>252969</xdr:rowOff>
    </xdr:to>
    <xdr:sp macro="" textlink="">
      <xdr:nvSpPr>
        <xdr:cNvPr id="224" name="円弧 223">
          <a:extLst>
            <a:ext uri="{FF2B5EF4-FFF2-40B4-BE49-F238E27FC236}">
              <a16:creationId xmlns:a16="http://schemas.microsoft.com/office/drawing/2014/main" xmlns="" id="{00000000-0008-0000-0000-0000E0000000}"/>
            </a:ext>
          </a:extLst>
        </xdr:cNvPr>
        <xdr:cNvSpPr/>
      </xdr:nvSpPr>
      <xdr:spPr>
        <a:xfrm rot="11656984">
          <a:off x="11924394" y="71650677"/>
          <a:ext cx="1524710" cy="2336375"/>
        </a:xfrm>
        <a:prstGeom prst="arc">
          <a:avLst>
            <a:gd name="adj1" fmla="val 15015177"/>
            <a:gd name="adj2" fmla="val 20209381"/>
          </a:avLst>
        </a:prstGeom>
        <a:ln w="22225">
          <a:solidFill>
            <a:schemeClr val="accent4">
              <a:lumMod val="75000"/>
            </a:schemeClr>
          </a:solidFill>
          <a:headEnd type="triangle" w="lg" len="lg"/>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38100</xdr:colOff>
          <xdr:row>101</xdr:row>
          <xdr:rowOff>57150</xdr:rowOff>
        </xdr:from>
        <xdr:to>
          <xdr:col>11</xdr:col>
          <xdr:colOff>57150</xdr:colOff>
          <xdr:row>101</xdr:row>
          <xdr:rowOff>314325</xdr:rowOff>
        </xdr:to>
        <xdr:sp macro="" textlink="">
          <xdr:nvSpPr>
            <xdr:cNvPr id="14655" name="Check Box 319" hidden="1">
              <a:extLst>
                <a:ext uri="{63B3BB69-23CF-44E3-9099-C40C66FF867C}">
                  <a14:compatExt spid="_x0000_s14655"/>
                </a:ext>
                <a:ext uri="{FF2B5EF4-FFF2-40B4-BE49-F238E27FC236}">
                  <a16:creationId xmlns:a16="http://schemas.microsoft.com/office/drawing/2014/main" xmlns="" id="{00000000-0008-0000-0000-00003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101</xdr:row>
          <xdr:rowOff>57150</xdr:rowOff>
        </xdr:from>
        <xdr:to>
          <xdr:col>62</xdr:col>
          <xdr:colOff>57150</xdr:colOff>
          <xdr:row>101</xdr:row>
          <xdr:rowOff>314325</xdr:rowOff>
        </xdr:to>
        <xdr:sp macro="" textlink="">
          <xdr:nvSpPr>
            <xdr:cNvPr id="14656" name="Check Box 320" hidden="1">
              <a:extLst>
                <a:ext uri="{63B3BB69-23CF-44E3-9099-C40C66FF867C}">
                  <a14:compatExt spid="_x0000_s14656"/>
                </a:ext>
                <a:ext uri="{FF2B5EF4-FFF2-40B4-BE49-F238E27FC236}">
                  <a16:creationId xmlns:a16="http://schemas.microsoft.com/office/drawing/2014/main" xmlns="" id="{00000000-0008-0000-0000-00004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137582</xdr:colOff>
      <xdr:row>189</xdr:row>
      <xdr:rowOff>0</xdr:rowOff>
    </xdr:from>
    <xdr:to>
      <xdr:col>25</xdr:col>
      <xdr:colOff>1</xdr:colOff>
      <xdr:row>191</xdr:row>
      <xdr:rowOff>201084</xdr:rowOff>
    </xdr:to>
    <xdr:grpSp>
      <xdr:nvGrpSpPr>
        <xdr:cNvPr id="3" name="グループ化 2">
          <a:extLst>
            <a:ext uri="{FF2B5EF4-FFF2-40B4-BE49-F238E27FC236}">
              <a16:creationId xmlns:a16="http://schemas.microsoft.com/office/drawing/2014/main" xmlns="" id="{00000000-0008-0000-0000-000003000000}"/>
            </a:ext>
          </a:extLst>
        </xdr:cNvPr>
        <xdr:cNvGrpSpPr/>
      </xdr:nvGrpSpPr>
      <xdr:grpSpPr>
        <a:xfrm>
          <a:off x="5459676" y="59531250"/>
          <a:ext cx="814919" cy="1153584"/>
          <a:chOff x="4910666" y="62642750"/>
          <a:chExt cx="687919" cy="1344084"/>
        </a:xfrm>
      </xdr:grpSpPr>
      <xdr:sp macro="" textlink="">
        <xdr:nvSpPr>
          <xdr:cNvPr id="169" name="正方形/長方形 168">
            <a:extLst>
              <a:ext uri="{FF2B5EF4-FFF2-40B4-BE49-F238E27FC236}">
                <a16:creationId xmlns:a16="http://schemas.microsoft.com/office/drawing/2014/main" xmlns="" id="{00000000-0008-0000-0000-0000A9000000}"/>
              </a:ext>
            </a:extLst>
          </xdr:cNvPr>
          <xdr:cNvSpPr/>
        </xdr:nvSpPr>
        <xdr:spPr>
          <a:xfrm>
            <a:off x="4920899" y="62642750"/>
            <a:ext cx="402777" cy="1344084"/>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0" name="台形 169">
            <a:extLst>
              <a:ext uri="{FF2B5EF4-FFF2-40B4-BE49-F238E27FC236}">
                <a16:creationId xmlns:a16="http://schemas.microsoft.com/office/drawing/2014/main" xmlns="" id="{00000000-0008-0000-0000-0000AA000000}"/>
              </a:ext>
            </a:extLst>
          </xdr:cNvPr>
          <xdr:cNvSpPr/>
        </xdr:nvSpPr>
        <xdr:spPr>
          <a:xfrm>
            <a:off x="5144663" y="62642750"/>
            <a:ext cx="358024" cy="164957"/>
          </a:xfrm>
          <a:prstGeom prst="trapezoid">
            <a:avLst>
              <a:gd name="adj" fmla="val 118518"/>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1" name="台形 170">
            <a:extLst>
              <a:ext uri="{FF2B5EF4-FFF2-40B4-BE49-F238E27FC236}">
                <a16:creationId xmlns:a16="http://schemas.microsoft.com/office/drawing/2014/main" xmlns="" id="{00000000-0008-0000-0000-0000AB000000}"/>
              </a:ext>
            </a:extLst>
          </xdr:cNvPr>
          <xdr:cNvSpPr/>
        </xdr:nvSpPr>
        <xdr:spPr>
          <a:xfrm>
            <a:off x="5055155" y="63197648"/>
            <a:ext cx="543430" cy="221006"/>
          </a:xfrm>
          <a:prstGeom prst="trapezoid">
            <a:avLst>
              <a:gd name="adj" fmla="val 83622"/>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2" name="正方形/長方形 171">
            <a:extLst>
              <a:ext uri="{FF2B5EF4-FFF2-40B4-BE49-F238E27FC236}">
                <a16:creationId xmlns:a16="http://schemas.microsoft.com/office/drawing/2014/main" xmlns="" id="{00000000-0008-0000-0000-0000AC000000}"/>
              </a:ext>
            </a:extLst>
          </xdr:cNvPr>
          <xdr:cNvSpPr/>
        </xdr:nvSpPr>
        <xdr:spPr>
          <a:xfrm>
            <a:off x="5221598" y="63375887"/>
            <a:ext cx="300485" cy="61094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4" name="正方形/長方形 173">
            <a:extLst>
              <a:ext uri="{FF2B5EF4-FFF2-40B4-BE49-F238E27FC236}">
                <a16:creationId xmlns:a16="http://schemas.microsoft.com/office/drawing/2014/main" xmlns="" id="{00000000-0008-0000-0000-0000AE000000}"/>
              </a:ext>
            </a:extLst>
          </xdr:cNvPr>
          <xdr:cNvSpPr/>
        </xdr:nvSpPr>
        <xdr:spPr>
          <a:xfrm>
            <a:off x="5129317" y="62896569"/>
            <a:ext cx="109433" cy="214762"/>
          </a:xfrm>
          <a:prstGeom prst="rect">
            <a:avLst/>
          </a:prstGeom>
          <a:solidFill>
            <a:srgbClr val="FFB9B9"/>
          </a:solidFill>
          <a:ln>
            <a:solidFill>
              <a:srgbClr val="FFB9B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5" name="正方形/長方形 174">
            <a:extLst>
              <a:ext uri="{FF2B5EF4-FFF2-40B4-BE49-F238E27FC236}">
                <a16:creationId xmlns:a16="http://schemas.microsoft.com/office/drawing/2014/main" xmlns="" id="{00000000-0008-0000-0000-0000AF000000}"/>
              </a:ext>
            </a:extLst>
          </xdr:cNvPr>
          <xdr:cNvSpPr/>
        </xdr:nvSpPr>
        <xdr:spPr>
          <a:xfrm>
            <a:off x="4910666" y="63479749"/>
            <a:ext cx="275167" cy="272796"/>
          </a:xfrm>
          <a:prstGeom prst="rect">
            <a:avLst/>
          </a:prstGeom>
          <a:solidFill>
            <a:srgbClr val="FFCC99"/>
          </a:solidFill>
          <a:ln>
            <a:solidFill>
              <a:srgbClr val="FFCC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9" name="正方形/長方形 228">
            <a:extLst>
              <a:ext uri="{FF2B5EF4-FFF2-40B4-BE49-F238E27FC236}">
                <a16:creationId xmlns:a16="http://schemas.microsoft.com/office/drawing/2014/main" xmlns="" id="{00000000-0008-0000-0000-0000E5000000}"/>
              </a:ext>
            </a:extLst>
          </xdr:cNvPr>
          <xdr:cNvSpPr/>
        </xdr:nvSpPr>
        <xdr:spPr>
          <a:xfrm>
            <a:off x="4975337" y="62888681"/>
            <a:ext cx="130761" cy="225731"/>
          </a:xfrm>
          <a:prstGeom prst="rect">
            <a:avLst/>
          </a:prstGeom>
          <a:solidFill>
            <a:srgbClr val="FFB9B9"/>
          </a:solidFill>
          <a:ln>
            <a:solidFill>
              <a:srgbClr val="FFB9B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7218</xdr:colOff>
      <xdr:row>191</xdr:row>
      <xdr:rowOff>9201</xdr:rowOff>
    </xdr:from>
    <xdr:to>
      <xdr:col>26</xdr:col>
      <xdr:colOff>143105</xdr:colOff>
      <xdr:row>191</xdr:row>
      <xdr:rowOff>9642</xdr:rowOff>
    </xdr:to>
    <xdr:cxnSp macro="">
      <xdr:nvCxnSpPr>
        <xdr:cNvPr id="180" name="直線コネクタ 179">
          <a:extLst>
            <a:ext uri="{FF2B5EF4-FFF2-40B4-BE49-F238E27FC236}">
              <a16:creationId xmlns:a16="http://schemas.microsoft.com/office/drawing/2014/main" xmlns="" id="{00000000-0008-0000-0000-0000B4000000}"/>
            </a:ext>
          </a:extLst>
        </xdr:cNvPr>
        <xdr:cNvCxnSpPr/>
      </xdr:nvCxnSpPr>
      <xdr:spPr>
        <a:xfrm flipV="1">
          <a:off x="4356968" y="63710284"/>
          <a:ext cx="1606970" cy="441"/>
        </a:xfrm>
        <a:prstGeom prst="line">
          <a:avLst/>
        </a:prstGeom>
        <a:ln w="127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2777</xdr:colOff>
      <xdr:row>188</xdr:row>
      <xdr:rowOff>14818</xdr:rowOff>
    </xdr:from>
    <xdr:to>
      <xdr:col>80</xdr:col>
      <xdr:colOff>137582</xdr:colOff>
      <xdr:row>189</xdr:row>
      <xdr:rowOff>1746</xdr:rowOff>
    </xdr:to>
    <xdr:sp macro="" textlink="">
      <xdr:nvSpPr>
        <xdr:cNvPr id="230" name="正方形/長方形 229">
          <a:extLst>
            <a:ext uri="{FF2B5EF4-FFF2-40B4-BE49-F238E27FC236}">
              <a16:creationId xmlns:a16="http://schemas.microsoft.com/office/drawing/2014/main" xmlns="" id="{00000000-0008-0000-0000-0000E6000000}"/>
            </a:ext>
          </a:extLst>
        </xdr:cNvPr>
        <xdr:cNvSpPr/>
      </xdr:nvSpPr>
      <xdr:spPr>
        <a:xfrm>
          <a:off x="13380110" y="61959068"/>
          <a:ext cx="2082139" cy="685428"/>
        </a:xfrm>
        <a:prstGeom prst="rect">
          <a:avLst/>
        </a:prstGeom>
        <a:solidFill>
          <a:srgbClr val="FF9999"/>
        </a:solidFill>
        <a:ln>
          <a:solidFill>
            <a:srgbClr val="FF99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2779</xdr:colOff>
      <xdr:row>189</xdr:row>
      <xdr:rowOff>14817</xdr:rowOff>
    </xdr:from>
    <xdr:to>
      <xdr:col>80</xdr:col>
      <xdr:colOff>137583</xdr:colOff>
      <xdr:row>190</xdr:row>
      <xdr:rowOff>14817</xdr:rowOff>
    </xdr:to>
    <xdr:sp macro="" textlink="">
      <xdr:nvSpPr>
        <xdr:cNvPr id="231" name="正方形/長方形 230">
          <a:extLst>
            <a:ext uri="{FF2B5EF4-FFF2-40B4-BE49-F238E27FC236}">
              <a16:creationId xmlns:a16="http://schemas.microsoft.com/office/drawing/2014/main" xmlns="" id="{00000000-0008-0000-0000-0000E7000000}"/>
            </a:ext>
          </a:extLst>
        </xdr:cNvPr>
        <xdr:cNvSpPr/>
      </xdr:nvSpPr>
      <xdr:spPr>
        <a:xfrm>
          <a:off x="13380112" y="62657567"/>
          <a:ext cx="2082138" cy="571500"/>
        </a:xfrm>
        <a:prstGeom prst="rect">
          <a:avLst/>
        </a:prstGeom>
        <a:solidFill>
          <a:srgbClr val="FFB9B9"/>
        </a:solidFill>
        <a:ln>
          <a:solidFill>
            <a:srgbClr val="FFB9B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7774</xdr:colOff>
      <xdr:row>190</xdr:row>
      <xdr:rowOff>14817</xdr:rowOff>
    </xdr:from>
    <xdr:to>
      <xdr:col>80</xdr:col>
      <xdr:colOff>137583</xdr:colOff>
      <xdr:row>191</xdr:row>
      <xdr:rowOff>13592</xdr:rowOff>
    </xdr:to>
    <xdr:sp macro="" textlink="">
      <xdr:nvSpPr>
        <xdr:cNvPr id="232" name="正方形/長方形 231">
          <a:extLst>
            <a:ext uri="{FF2B5EF4-FFF2-40B4-BE49-F238E27FC236}">
              <a16:creationId xmlns:a16="http://schemas.microsoft.com/office/drawing/2014/main" xmlns="" id="{00000000-0008-0000-0000-0000E8000000}"/>
            </a:ext>
          </a:extLst>
        </xdr:cNvPr>
        <xdr:cNvSpPr/>
      </xdr:nvSpPr>
      <xdr:spPr>
        <a:xfrm>
          <a:off x="13385107" y="63229067"/>
          <a:ext cx="2077143" cy="570275"/>
        </a:xfrm>
        <a:prstGeom prst="rect">
          <a:avLst/>
        </a:prstGeom>
        <a:solidFill>
          <a:srgbClr val="FFCC99"/>
        </a:solidFill>
        <a:ln>
          <a:solidFill>
            <a:srgbClr val="FFCC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4235</xdr:colOff>
      <xdr:row>191</xdr:row>
      <xdr:rowOff>19686</xdr:rowOff>
    </xdr:from>
    <xdr:to>
      <xdr:col>80</xdr:col>
      <xdr:colOff>137583</xdr:colOff>
      <xdr:row>191</xdr:row>
      <xdr:rowOff>190500</xdr:rowOff>
    </xdr:to>
    <xdr:sp macro="" textlink="">
      <xdr:nvSpPr>
        <xdr:cNvPr id="233" name="正方形/長方形 232">
          <a:extLst>
            <a:ext uri="{FF2B5EF4-FFF2-40B4-BE49-F238E27FC236}">
              <a16:creationId xmlns:a16="http://schemas.microsoft.com/office/drawing/2014/main" xmlns="" id="{00000000-0008-0000-0000-0000E9000000}"/>
            </a:ext>
          </a:extLst>
        </xdr:cNvPr>
        <xdr:cNvSpPr/>
      </xdr:nvSpPr>
      <xdr:spPr>
        <a:xfrm>
          <a:off x="13381568" y="63805436"/>
          <a:ext cx="2080682" cy="170814"/>
        </a:xfrm>
        <a:prstGeom prst="rect">
          <a:avLst/>
        </a:prstGeom>
        <a:solidFill>
          <a:srgbClr val="FFFF99"/>
        </a:solidFill>
        <a:ln>
          <a:solidFill>
            <a:srgbClr val="FF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77</xdr:col>
      <xdr:colOff>54136</xdr:colOff>
      <xdr:row>188</xdr:row>
      <xdr:rowOff>669176</xdr:rowOff>
    </xdr:from>
    <xdr:to>
      <xdr:col>81</xdr:col>
      <xdr:colOff>125506</xdr:colOff>
      <xdr:row>189</xdr:row>
      <xdr:rowOff>256965</xdr:rowOff>
    </xdr:to>
    <xdr:sp macro="" textlink="">
      <xdr:nvSpPr>
        <xdr:cNvPr id="234" name="テキスト ボックス 233">
          <a:extLst>
            <a:ext uri="{FF2B5EF4-FFF2-40B4-BE49-F238E27FC236}">
              <a16:creationId xmlns:a16="http://schemas.microsoft.com/office/drawing/2014/main" xmlns="" id="{00000000-0008-0000-0000-0000EA000000}"/>
            </a:ext>
          </a:extLst>
        </xdr:cNvPr>
        <xdr:cNvSpPr txBox="1"/>
      </xdr:nvSpPr>
      <xdr:spPr>
        <a:xfrm>
          <a:off x="13635665" y="61889152"/>
          <a:ext cx="609253" cy="385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5.0m</a:t>
          </a:r>
        </a:p>
        <a:p>
          <a:endParaRPr kumimoji="1" lang="ja-JP" altLang="en-US" sz="1100"/>
        </a:p>
      </xdr:txBody>
    </xdr:sp>
    <xdr:clientData/>
  </xdr:twoCellAnchor>
  <xdr:twoCellAnchor>
    <xdr:from>
      <xdr:col>77</xdr:col>
      <xdr:colOff>54235</xdr:colOff>
      <xdr:row>189</xdr:row>
      <xdr:rowOff>345978</xdr:rowOff>
    </xdr:from>
    <xdr:to>
      <xdr:col>81</xdr:col>
      <xdr:colOff>89647</xdr:colOff>
      <xdr:row>190</xdr:row>
      <xdr:rowOff>125505</xdr:rowOff>
    </xdr:to>
    <xdr:sp macro="" textlink="">
      <xdr:nvSpPr>
        <xdr:cNvPr id="235" name="テキスト ボックス 234">
          <a:extLst>
            <a:ext uri="{FF2B5EF4-FFF2-40B4-BE49-F238E27FC236}">
              <a16:creationId xmlns:a16="http://schemas.microsoft.com/office/drawing/2014/main" xmlns="" id="{00000000-0008-0000-0000-0000EB000000}"/>
            </a:ext>
          </a:extLst>
        </xdr:cNvPr>
        <xdr:cNvSpPr txBox="1"/>
      </xdr:nvSpPr>
      <xdr:spPr>
        <a:xfrm>
          <a:off x="13635764" y="62363813"/>
          <a:ext cx="573295" cy="2636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3.0m</a:t>
          </a:r>
        </a:p>
        <a:p>
          <a:endParaRPr kumimoji="1" lang="ja-JP" altLang="en-US" sz="1100"/>
        </a:p>
      </xdr:txBody>
    </xdr:sp>
    <xdr:clientData/>
  </xdr:twoCellAnchor>
  <xdr:twoCellAnchor>
    <xdr:from>
      <xdr:col>77</xdr:col>
      <xdr:colOff>59697</xdr:colOff>
      <xdr:row>190</xdr:row>
      <xdr:rowOff>359063</xdr:rowOff>
    </xdr:from>
    <xdr:to>
      <xdr:col>81</xdr:col>
      <xdr:colOff>134469</xdr:colOff>
      <xdr:row>191</xdr:row>
      <xdr:rowOff>143435</xdr:rowOff>
    </xdr:to>
    <xdr:sp macro="" textlink="">
      <xdr:nvSpPr>
        <xdr:cNvPr id="236" name="テキスト ボックス 235">
          <a:extLst>
            <a:ext uri="{FF2B5EF4-FFF2-40B4-BE49-F238E27FC236}">
              <a16:creationId xmlns:a16="http://schemas.microsoft.com/office/drawing/2014/main" xmlns="" id="{00000000-0008-0000-0000-0000EC000000}"/>
            </a:ext>
          </a:extLst>
        </xdr:cNvPr>
        <xdr:cNvSpPr txBox="1"/>
      </xdr:nvSpPr>
      <xdr:spPr>
        <a:xfrm>
          <a:off x="13641226" y="62860992"/>
          <a:ext cx="612655" cy="268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0.5m</a:t>
          </a:r>
        </a:p>
        <a:p>
          <a:endParaRPr kumimoji="1" lang="ja-JP" altLang="en-US" sz="1100"/>
        </a:p>
      </xdr:txBody>
    </xdr:sp>
    <xdr:clientData/>
  </xdr:twoCellAnchor>
  <xdr:twoCellAnchor>
    <xdr:from>
      <xdr:col>17</xdr:col>
      <xdr:colOff>869</xdr:colOff>
      <xdr:row>190</xdr:row>
      <xdr:rowOff>2851</xdr:rowOff>
    </xdr:from>
    <xdr:to>
      <xdr:col>26</xdr:col>
      <xdr:colOff>136756</xdr:colOff>
      <xdr:row>190</xdr:row>
      <xdr:rowOff>3292</xdr:rowOff>
    </xdr:to>
    <xdr:cxnSp macro="">
      <xdr:nvCxnSpPr>
        <xdr:cNvPr id="227" name="直線コネクタ 226">
          <a:extLst>
            <a:ext uri="{FF2B5EF4-FFF2-40B4-BE49-F238E27FC236}">
              <a16:creationId xmlns:a16="http://schemas.microsoft.com/office/drawing/2014/main" xmlns="" id="{00000000-0008-0000-0000-0000E3000000}"/>
            </a:ext>
          </a:extLst>
        </xdr:cNvPr>
        <xdr:cNvCxnSpPr/>
      </xdr:nvCxnSpPr>
      <xdr:spPr>
        <a:xfrm flipV="1">
          <a:off x="4350619" y="62941934"/>
          <a:ext cx="1606970" cy="441"/>
        </a:xfrm>
        <a:prstGeom prst="line">
          <a:avLst/>
        </a:prstGeom>
        <a:ln w="127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5103</xdr:colOff>
      <xdr:row>188</xdr:row>
      <xdr:rowOff>800830</xdr:rowOff>
    </xdr:from>
    <xdr:to>
      <xdr:col>26</xdr:col>
      <xdr:colOff>140990</xdr:colOff>
      <xdr:row>188</xdr:row>
      <xdr:rowOff>801271</xdr:rowOff>
    </xdr:to>
    <xdr:cxnSp macro="">
      <xdr:nvCxnSpPr>
        <xdr:cNvPr id="228" name="直線コネクタ 227">
          <a:extLst>
            <a:ext uri="{FF2B5EF4-FFF2-40B4-BE49-F238E27FC236}">
              <a16:creationId xmlns:a16="http://schemas.microsoft.com/office/drawing/2014/main" xmlns="" id="{00000000-0008-0000-0000-0000E4000000}"/>
            </a:ext>
          </a:extLst>
        </xdr:cNvPr>
        <xdr:cNvCxnSpPr/>
      </xdr:nvCxnSpPr>
      <xdr:spPr>
        <a:xfrm flipV="1">
          <a:off x="4354853" y="62745080"/>
          <a:ext cx="1606970" cy="441"/>
        </a:xfrm>
        <a:prstGeom prst="line">
          <a:avLst/>
        </a:prstGeom>
        <a:ln w="127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284503</xdr:colOff>
      <xdr:row>189</xdr:row>
      <xdr:rowOff>734</xdr:rowOff>
    </xdr:from>
    <xdr:to>
      <xdr:col>77</xdr:col>
      <xdr:colOff>102889</xdr:colOff>
      <xdr:row>189</xdr:row>
      <xdr:rowOff>1175</xdr:rowOff>
    </xdr:to>
    <xdr:cxnSp macro="">
      <xdr:nvCxnSpPr>
        <xdr:cNvPr id="238" name="直線コネクタ 237">
          <a:extLst>
            <a:ext uri="{FF2B5EF4-FFF2-40B4-BE49-F238E27FC236}">
              <a16:creationId xmlns:a16="http://schemas.microsoft.com/office/drawing/2014/main" xmlns="" id="{00000000-0008-0000-0000-0000EE000000}"/>
            </a:ext>
          </a:extLst>
        </xdr:cNvPr>
        <xdr:cNvCxnSpPr/>
      </xdr:nvCxnSpPr>
      <xdr:spPr>
        <a:xfrm flipV="1">
          <a:off x="13376086" y="62749317"/>
          <a:ext cx="1606970" cy="441"/>
        </a:xfrm>
        <a:prstGeom prst="line">
          <a:avLst/>
        </a:prstGeom>
        <a:ln w="127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141815</xdr:colOff>
      <xdr:row>189</xdr:row>
      <xdr:rowOff>14817</xdr:rowOff>
    </xdr:from>
    <xdr:to>
      <xdr:col>74</xdr:col>
      <xdr:colOff>173567</xdr:colOff>
      <xdr:row>192</xdr:row>
      <xdr:rowOff>4234</xdr:rowOff>
    </xdr:to>
    <xdr:grpSp>
      <xdr:nvGrpSpPr>
        <xdr:cNvPr id="248" name="グループ化 247">
          <a:extLst>
            <a:ext uri="{FF2B5EF4-FFF2-40B4-BE49-F238E27FC236}">
              <a16:creationId xmlns:a16="http://schemas.microsoft.com/office/drawing/2014/main" xmlns="" id="{00000000-0008-0000-0000-0000F8000000}"/>
            </a:ext>
          </a:extLst>
        </xdr:cNvPr>
        <xdr:cNvGrpSpPr/>
      </xdr:nvGrpSpPr>
      <xdr:grpSpPr>
        <a:xfrm>
          <a:off x="15274659" y="59546067"/>
          <a:ext cx="889002" cy="1156230"/>
          <a:chOff x="4910666" y="62642750"/>
          <a:chExt cx="687919" cy="1344084"/>
        </a:xfrm>
      </xdr:grpSpPr>
      <xdr:sp macro="" textlink="">
        <xdr:nvSpPr>
          <xdr:cNvPr id="249" name="正方形/長方形 248">
            <a:extLst>
              <a:ext uri="{FF2B5EF4-FFF2-40B4-BE49-F238E27FC236}">
                <a16:creationId xmlns:a16="http://schemas.microsoft.com/office/drawing/2014/main" xmlns="" id="{00000000-0008-0000-0000-0000F9000000}"/>
              </a:ext>
            </a:extLst>
          </xdr:cNvPr>
          <xdr:cNvSpPr/>
        </xdr:nvSpPr>
        <xdr:spPr>
          <a:xfrm>
            <a:off x="4920899" y="62642750"/>
            <a:ext cx="402777" cy="1344084"/>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0" name="台形 249">
            <a:extLst>
              <a:ext uri="{FF2B5EF4-FFF2-40B4-BE49-F238E27FC236}">
                <a16:creationId xmlns:a16="http://schemas.microsoft.com/office/drawing/2014/main" xmlns="" id="{00000000-0008-0000-0000-0000FA000000}"/>
              </a:ext>
            </a:extLst>
          </xdr:cNvPr>
          <xdr:cNvSpPr/>
        </xdr:nvSpPr>
        <xdr:spPr>
          <a:xfrm>
            <a:off x="5144663" y="62642750"/>
            <a:ext cx="358024" cy="164957"/>
          </a:xfrm>
          <a:prstGeom prst="trapezoid">
            <a:avLst>
              <a:gd name="adj" fmla="val 118518"/>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1" name="台形 250">
            <a:extLst>
              <a:ext uri="{FF2B5EF4-FFF2-40B4-BE49-F238E27FC236}">
                <a16:creationId xmlns:a16="http://schemas.microsoft.com/office/drawing/2014/main" xmlns="" id="{00000000-0008-0000-0000-0000FB000000}"/>
              </a:ext>
            </a:extLst>
          </xdr:cNvPr>
          <xdr:cNvSpPr/>
        </xdr:nvSpPr>
        <xdr:spPr>
          <a:xfrm>
            <a:off x="5055155" y="63197648"/>
            <a:ext cx="543430" cy="221006"/>
          </a:xfrm>
          <a:prstGeom prst="trapezoid">
            <a:avLst>
              <a:gd name="adj" fmla="val 83622"/>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2" name="正方形/長方形 251">
            <a:extLst>
              <a:ext uri="{FF2B5EF4-FFF2-40B4-BE49-F238E27FC236}">
                <a16:creationId xmlns:a16="http://schemas.microsoft.com/office/drawing/2014/main" xmlns="" id="{00000000-0008-0000-0000-0000FC000000}"/>
              </a:ext>
            </a:extLst>
          </xdr:cNvPr>
          <xdr:cNvSpPr/>
        </xdr:nvSpPr>
        <xdr:spPr>
          <a:xfrm>
            <a:off x="5221598" y="63375887"/>
            <a:ext cx="300485" cy="61094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3" name="正方形/長方形 252">
            <a:extLst>
              <a:ext uri="{FF2B5EF4-FFF2-40B4-BE49-F238E27FC236}">
                <a16:creationId xmlns:a16="http://schemas.microsoft.com/office/drawing/2014/main" xmlns="" id="{00000000-0008-0000-0000-0000FD000000}"/>
              </a:ext>
            </a:extLst>
          </xdr:cNvPr>
          <xdr:cNvSpPr/>
        </xdr:nvSpPr>
        <xdr:spPr>
          <a:xfrm>
            <a:off x="5129317" y="62896569"/>
            <a:ext cx="109433" cy="214762"/>
          </a:xfrm>
          <a:prstGeom prst="rect">
            <a:avLst/>
          </a:prstGeom>
          <a:solidFill>
            <a:srgbClr val="FFB9B9"/>
          </a:solidFill>
          <a:ln>
            <a:solidFill>
              <a:srgbClr val="FFB9B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4" name="正方形/長方形 253">
            <a:extLst>
              <a:ext uri="{FF2B5EF4-FFF2-40B4-BE49-F238E27FC236}">
                <a16:creationId xmlns:a16="http://schemas.microsoft.com/office/drawing/2014/main" xmlns="" id="{00000000-0008-0000-0000-0000FE000000}"/>
              </a:ext>
            </a:extLst>
          </xdr:cNvPr>
          <xdr:cNvSpPr/>
        </xdr:nvSpPr>
        <xdr:spPr>
          <a:xfrm>
            <a:off x="4910666" y="63479749"/>
            <a:ext cx="275167" cy="272796"/>
          </a:xfrm>
          <a:prstGeom prst="rect">
            <a:avLst/>
          </a:prstGeom>
          <a:solidFill>
            <a:srgbClr val="FFCC99"/>
          </a:solidFill>
          <a:ln>
            <a:solidFill>
              <a:srgbClr val="FFCC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5" name="正方形/長方形 254">
            <a:extLst>
              <a:ext uri="{FF2B5EF4-FFF2-40B4-BE49-F238E27FC236}">
                <a16:creationId xmlns:a16="http://schemas.microsoft.com/office/drawing/2014/main" xmlns="" id="{00000000-0008-0000-0000-0000FF000000}"/>
              </a:ext>
            </a:extLst>
          </xdr:cNvPr>
          <xdr:cNvSpPr/>
        </xdr:nvSpPr>
        <xdr:spPr>
          <a:xfrm>
            <a:off x="4985388" y="62902554"/>
            <a:ext cx="109965" cy="202834"/>
          </a:xfrm>
          <a:prstGeom prst="rect">
            <a:avLst/>
          </a:prstGeom>
          <a:solidFill>
            <a:srgbClr val="FFB9B9"/>
          </a:solidFill>
          <a:ln>
            <a:solidFill>
              <a:srgbClr val="FFB9B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68</xdr:col>
      <xdr:colOff>868</xdr:colOff>
      <xdr:row>191</xdr:row>
      <xdr:rowOff>13435</xdr:rowOff>
    </xdr:from>
    <xdr:to>
      <xdr:col>77</xdr:col>
      <xdr:colOff>105004</xdr:colOff>
      <xdr:row>191</xdr:row>
      <xdr:rowOff>13876</xdr:rowOff>
    </xdr:to>
    <xdr:cxnSp macro="">
      <xdr:nvCxnSpPr>
        <xdr:cNvPr id="239" name="直線コネクタ 238">
          <a:extLst>
            <a:ext uri="{FF2B5EF4-FFF2-40B4-BE49-F238E27FC236}">
              <a16:creationId xmlns:a16="http://schemas.microsoft.com/office/drawing/2014/main" xmlns="" id="{00000000-0008-0000-0000-0000EF000000}"/>
            </a:ext>
          </a:extLst>
        </xdr:cNvPr>
        <xdr:cNvCxnSpPr/>
      </xdr:nvCxnSpPr>
      <xdr:spPr>
        <a:xfrm flipV="1">
          <a:off x="13378201" y="63714518"/>
          <a:ext cx="1606970" cy="441"/>
        </a:xfrm>
        <a:prstGeom prst="line">
          <a:avLst/>
        </a:prstGeom>
        <a:ln w="127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5102</xdr:colOff>
      <xdr:row>190</xdr:row>
      <xdr:rowOff>7085</xdr:rowOff>
    </xdr:from>
    <xdr:to>
      <xdr:col>77</xdr:col>
      <xdr:colOff>109238</xdr:colOff>
      <xdr:row>190</xdr:row>
      <xdr:rowOff>7526</xdr:rowOff>
    </xdr:to>
    <xdr:cxnSp macro="">
      <xdr:nvCxnSpPr>
        <xdr:cNvPr id="237" name="直線コネクタ 236">
          <a:extLst>
            <a:ext uri="{FF2B5EF4-FFF2-40B4-BE49-F238E27FC236}">
              <a16:creationId xmlns:a16="http://schemas.microsoft.com/office/drawing/2014/main" xmlns="" id="{00000000-0008-0000-0000-0000ED000000}"/>
            </a:ext>
          </a:extLst>
        </xdr:cNvPr>
        <xdr:cNvCxnSpPr/>
      </xdr:nvCxnSpPr>
      <xdr:spPr>
        <a:xfrm flipV="1">
          <a:off x="13382435" y="63231918"/>
          <a:ext cx="1606970" cy="441"/>
        </a:xfrm>
        <a:prstGeom prst="line">
          <a:avLst/>
        </a:prstGeom>
        <a:ln w="127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7</xdr:row>
          <xdr:rowOff>95250</xdr:rowOff>
        </xdr:from>
        <xdr:to>
          <xdr:col>6</xdr:col>
          <xdr:colOff>19050</xdr:colOff>
          <xdr:row>7</xdr:row>
          <xdr:rowOff>295275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xmlns="" id="{00000000-0008-0000-1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xdr:row>
          <xdr:rowOff>28575</xdr:rowOff>
        </xdr:from>
        <xdr:to>
          <xdr:col>6</xdr:col>
          <xdr:colOff>19050</xdr:colOff>
          <xdr:row>8</xdr:row>
          <xdr:rowOff>228600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xmlns="" id="{00000000-0008-0000-1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19050</xdr:rowOff>
        </xdr:from>
        <xdr:to>
          <xdr:col>6</xdr:col>
          <xdr:colOff>38100</xdr:colOff>
          <xdr:row>9</xdr:row>
          <xdr:rowOff>285750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xmlns="" id="{00000000-0008-0000-1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28575</xdr:rowOff>
        </xdr:from>
        <xdr:to>
          <xdr:col>6</xdr:col>
          <xdr:colOff>9525</xdr:colOff>
          <xdr:row>10</xdr:row>
          <xdr:rowOff>247650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xmlns="" id="{00000000-0008-0000-1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57150</xdr:rowOff>
        </xdr:from>
        <xdr:to>
          <xdr:col>6</xdr:col>
          <xdr:colOff>38100</xdr:colOff>
          <xdr:row>11</xdr:row>
          <xdr:rowOff>219075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xmlns="" id="{00000000-0008-0000-1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38100</xdr:rowOff>
        </xdr:from>
        <xdr:to>
          <xdr:col>5</xdr:col>
          <xdr:colOff>238125</xdr:colOff>
          <xdr:row>12</xdr:row>
          <xdr:rowOff>257175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xmlns="" id="{00000000-0008-0000-1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xdr:row>
          <xdr:rowOff>28575</xdr:rowOff>
        </xdr:from>
        <xdr:to>
          <xdr:col>5</xdr:col>
          <xdr:colOff>238125</xdr:colOff>
          <xdr:row>13</xdr:row>
          <xdr:rowOff>228600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xmlns="" id="{00000000-0008-0000-1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xdr:row>
          <xdr:rowOff>47625</xdr:rowOff>
        </xdr:from>
        <xdr:to>
          <xdr:col>5</xdr:col>
          <xdr:colOff>228600</xdr:colOff>
          <xdr:row>14</xdr:row>
          <xdr:rowOff>257175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xmlns="" id="{00000000-0008-0000-1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19050</xdr:rowOff>
        </xdr:from>
        <xdr:to>
          <xdr:col>6</xdr:col>
          <xdr:colOff>19050</xdr:colOff>
          <xdr:row>15</xdr:row>
          <xdr:rowOff>257175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xmlns="" id="{00000000-0008-0000-1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47625</xdr:rowOff>
        </xdr:from>
        <xdr:to>
          <xdr:col>6</xdr:col>
          <xdr:colOff>0</xdr:colOff>
          <xdr:row>16</xdr:row>
          <xdr:rowOff>247650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xmlns="" id="{00000000-0008-0000-1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28575</xdr:rowOff>
        </xdr:from>
        <xdr:to>
          <xdr:col>6</xdr:col>
          <xdr:colOff>9525</xdr:colOff>
          <xdr:row>17</xdr:row>
          <xdr:rowOff>257175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xmlns="" id="{00000000-0008-0000-1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76200</xdr:rowOff>
        </xdr:from>
        <xdr:to>
          <xdr:col>8</xdr:col>
          <xdr:colOff>228600</xdr:colOff>
          <xdr:row>7</xdr:row>
          <xdr:rowOff>314325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xmlns="" id="{00000000-0008-0000-1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xdr:row>
          <xdr:rowOff>19050</xdr:rowOff>
        </xdr:from>
        <xdr:to>
          <xdr:col>8</xdr:col>
          <xdr:colOff>228600</xdr:colOff>
          <xdr:row>8</xdr:row>
          <xdr:rowOff>247650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xmlns="" id="{00000000-0008-0000-1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xdr:row>
          <xdr:rowOff>76200</xdr:rowOff>
        </xdr:from>
        <xdr:to>
          <xdr:col>10</xdr:col>
          <xdr:colOff>219075</xdr:colOff>
          <xdr:row>7</xdr:row>
          <xdr:rowOff>295275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xmlns="" id="{00000000-0008-0000-1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xdr:row>
          <xdr:rowOff>57150</xdr:rowOff>
        </xdr:from>
        <xdr:to>
          <xdr:col>15</xdr:col>
          <xdr:colOff>9525</xdr:colOff>
          <xdr:row>7</xdr:row>
          <xdr:rowOff>295275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xmlns="" id="{00000000-0008-0000-1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7</xdr:row>
          <xdr:rowOff>85725</xdr:rowOff>
        </xdr:from>
        <xdr:to>
          <xdr:col>18</xdr:col>
          <xdr:colOff>219075</xdr:colOff>
          <xdr:row>7</xdr:row>
          <xdr:rowOff>285750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xmlns="" id="{00000000-0008-0000-10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xdr:row>
          <xdr:rowOff>57150</xdr:rowOff>
        </xdr:from>
        <xdr:to>
          <xdr:col>22</xdr:col>
          <xdr:colOff>200025</xdr:colOff>
          <xdr:row>7</xdr:row>
          <xdr:rowOff>295275</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xmlns="" id="{00000000-0008-0000-1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9</xdr:row>
          <xdr:rowOff>47625</xdr:rowOff>
        </xdr:from>
        <xdr:to>
          <xdr:col>14</xdr:col>
          <xdr:colOff>57150</xdr:colOff>
          <xdr:row>9</xdr:row>
          <xdr:rowOff>247650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xmlns="" id="{00000000-0008-0000-1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xdr:row>
          <xdr:rowOff>38100</xdr:rowOff>
        </xdr:from>
        <xdr:to>
          <xdr:col>18</xdr:col>
          <xdr:colOff>47625</xdr:colOff>
          <xdr:row>9</xdr:row>
          <xdr:rowOff>238125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xmlns="" id="{00000000-0008-0000-1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9</xdr:row>
          <xdr:rowOff>38100</xdr:rowOff>
        </xdr:from>
        <xdr:to>
          <xdr:col>21</xdr:col>
          <xdr:colOff>190500</xdr:colOff>
          <xdr:row>9</xdr:row>
          <xdr:rowOff>238125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xmlns="" id="{00000000-0008-0000-1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9</xdr:row>
          <xdr:rowOff>47625</xdr:rowOff>
        </xdr:from>
        <xdr:to>
          <xdr:col>25</xdr:col>
          <xdr:colOff>9525</xdr:colOff>
          <xdr:row>9</xdr:row>
          <xdr:rowOff>257175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xmlns="" id="{00000000-0008-0000-1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xdr:row>
          <xdr:rowOff>28575</xdr:rowOff>
        </xdr:from>
        <xdr:to>
          <xdr:col>18</xdr:col>
          <xdr:colOff>47625</xdr:colOff>
          <xdr:row>10</xdr:row>
          <xdr:rowOff>276225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xmlns="" id="{00000000-0008-0000-1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xdr:row>
          <xdr:rowOff>28575</xdr:rowOff>
        </xdr:from>
        <xdr:to>
          <xdr:col>11</xdr:col>
          <xdr:colOff>28575</xdr:colOff>
          <xdr:row>10</xdr:row>
          <xdr:rowOff>276225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xmlns="" id="{00000000-0008-0000-1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11</xdr:row>
          <xdr:rowOff>38100</xdr:rowOff>
        </xdr:from>
        <xdr:to>
          <xdr:col>10</xdr:col>
          <xdr:colOff>219075</xdr:colOff>
          <xdr:row>11</xdr:row>
          <xdr:rowOff>257175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xmlns="" id="{00000000-0008-0000-1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57150</xdr:rowOff>
        </xdr:from>
        <xdr:to>
          <xdr:col>11</xdr:col>
          <xdr:colOff>0</xdr:colOff>
          <xdr:row>12</xdr:row>
          <xdr:rowOff>238125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xmlns="" id="{00000000-0008-0000-1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9525</xdr:rowOff>
        </xdr:from>
        <xdr:to>
          <xdr:col>9</xdr:col>
          <xdr:colOff>19050</xdr:colOff>
          <xdr:row>13</xdr:row>
          <xdr:rowOff>247650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xmlns="" id="{00000000-0008-0000-10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xdr:row>
          <xdr:rowOff>38100</xdr:rowOff>
        </xdr:from>
        <xdr:to>
          <xdr:col>11</xdr:col>
          <xdr:colOff>0</xdr:colOff>
          <xdr:row>16</xdr:row>
          <xdr:rowOff>257175</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xmlns="" id="{00000000-0008-0000-10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38100</xdr:rowOff>
        </xdr:from>
        <xdr:to>
          <xdr:col>15</xdr:col>
          <xdr:colOff>0</xdr:colOff>
          <xdr:row>16</xdr:row>
          <xdr:rowOff>257175</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xmlns="" id="{00000000-0008-0000-10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22</xdr:row>
          <xdr:rowOff>38100</xdr:rowOff>
        </xdr:from>
        <xdr:to>
          <xdr:col>2</xdr:col>
          <xdr:colOff>0</xdr:colOff>
          <xdr:row>22</xdr:row>
          <xdr:rowOff>276225</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xmlns="" id="{00000000-0008-0000-10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22</xdr:row>
          <xdr:rowOff>38100</xdr:rowOff>
        </xdr:from>
        <xdr:to>
          <xdr:col>5</xdr:col>
          <xdr:colOff>28575</xdr:colOff>
          <xdr:row>22</xdr:row>
          <xdr:rowOff>285750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xmlns="" id="{00000000-0008-0000-10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0</xdr:rowOff>
        </xdr:from>
        <xdr:to>
          <xdr:col>5</xdr:col>
          <xdr:colOff>238125</xdr:colOff>
          <xdr:row>18</xdr:row>
          <xdr:rowOff>228600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xmlns="" id="{00000000-0008-0000-10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28575</xdr:rowOff>
        </xdr:from>
        <xdr:to>
          <xdr:col>14</xdr:col>
          <xdr:colOff>200025</xdr:colOff>
          <xdr:row>17</xdr:row>
          <xdr:rowOff>257175</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xmlns="" id="{00000000-0008-0000-10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xdr:row>
          <xdr:rowOff>28575</xdr:rowOff>
        </xdr:from>
        <xdr:to>
          <xdr:col>11</xdr:col>
          <xdr:colOff>0</xdr:colOff>
          <xdr:row>17</xdr:row>
          <xdr:rowOff>257175</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xmlns="" id="{00000000-0008-0000-10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23</xdr:row>
          <xdr:rowOff>9525</xdr:rowOff>
        </xdr:from>
        <xdr:to>
          <xdr:col>2</xdr:col>
          <xdr:colOff>0</xdr:colOff>
          <xdr:row>23</xdr:row>
          <xdr:rowOff>200025</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xmlns="" id="{00000000-0008-0000-10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0</xdr:colOff>
      <xdr:row>18</xdr:row>
      <xdr:rowOff>19049</xdr:rowOff>
    </xdr:from>
    <xdr:to>
      <xdr:col>7</xdr:col>
      <xdr:colOff>85725</xdr:colOff>
      <xdr:row>19</xdr:row>
      <xdr:rowOff>219074</xdr:rowOff>
    </xdr:to>
    <xdr:sp macro="" textlink="">
      <xdr:nvSpPr>
        <xdr:cNvPr id="5" name="左大かっこ 4">
          <a:extLst>
            <a:ext uri="{FF2B5EF4-FFF2-40B4-BE49-F238E27FC236}">
              <a16:creationId xmlns:a16="http://schemas.microsoft.com/office/drawing/2014/main" xmlns="" id="{00000000-0008-0000-1000-000005000000}"/>
            </a:ext>
          </a:extLst>
        </xdr:cNvPr>
        <xdr:cNvSpPr/>
      </xdr:nvSpPr>
      <xdr:spPr>
        <a:xfrm>
          <a:off x="1562100" y="4933949"/>
          <a:ext cx="85725" cy="447675"/>
        </a:xfrm>
        <a:prstGeom prst="leftBracket">
          <a:avLst>
            <a:gd name="adj" fmla="val 23141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18</xdr:row>
      <xdr:rowOff>19050</xdr:rowOff>
    </xdr:from>
    <xdr:to>
      <xdr:col>26</xdr:col>
      <xdr:colOff>114300</xdr:colOff>
      <xdr:row>19</xdr:row>
      <xdr:rowOff>219075</xdr:rowOff>
    </xdr:to>
    <xdr:sp macro="" textlink="">
      <xdr:nvSpPr>
        <xdr:cNvPr id="56" name="左大かっこ 55">
          <a:extLst>
            <a:ext uri="{FF2B5EF4-FFF2-40B4-BE49-F238E27FC236}">
              <a16:creationId xmlns:a16="http://schemas.microsoft.com/office/drawing/2014/main" xmlns="" id="{00000000-0008-0000-1000-000038000000}"/>
            </a:ext>
          </a:extLst>
        </xdr:cNvPr>
        <xdr:cNvSpPr/>
      </xdr:nvSpPr>
      <xdr:spPr>
        <a:xfrm>
          <a:off x="6515100" y="4933950"/>
          <a:ext cx="85725" cy="447675"/>
        </a:xfrm>
        <a:prstGeom prst="leftBracket">
          <a:avLst>
            <a:gd name="adj" fmla="val 231410"/>
          </a:avLst>
        </a:prstGeom>
        <a:ln>
          <a:solidFill>
            <a:sysClr val="windowText" lastClr="000000"/>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66674</xdr:colOff>
      <xdr:row>23</xdr:row>
      <xdr:rowOff>47625</xdr:rowOff>
    </xdr:from>
    <xdr:to>
      <xdr:col>4</xdr:col>
      <xdr:colOff>142875</xdr:colOff>
      <xdr:row>24</xdr:row>
      <xdr:rowOff>180975</xdr:rowOff>
    </xdr:to>
    <xdr:sp macro="" textlink="">
      <xdr:nvSpPr>
        <xdr:cNvPr id="57" name="左大かっこ 56">
          <a:extLst>
            <a:ext uri="{FF2B5EF4-FFF2-40B4-BE49-F238E27FC236}">
              <a16:creationId xmlns:a16="http://schemas.microsoft.com/office/drawing/2014/main" xmlns="" id="{00000000-0008-0000-1000-000039000000}"/>
            </a:ext>
          </a:extLst>
        </xdr:cNvPr>
        <xdr:cNvSpPr/>
      </xdr:nvSpPr>
      <xdr:spPr>
        <a:xfrm>
          <a:off x="1123949" y="6191250"/>
          <a:ext cx="76201" cy="381000"/>
        </a:xfrm>
        <a:prstGeom prst="leftBracket">
          <a:avLst>
            <a:gd name="adj" fmla="val 23141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28575</xdr:colOff>
      <xdr:row>23</xdr:row>
      <xdr:rowOff>38101</xdr:rowOff>
    </xdr:from>
    <xdr:to>
      <xdr:col>23</xdr:col>
      <xdr:colOff>104775</xdr:colOff>
      <xdr:row>24</xdr:row>
      <xdr:rowOff>180975</xdr:rowOff>
    </xdr:to>
    <xdr:sp macro="" textlink="">
      <xdr:nvSpPr>
        <xdr:cNvPr id="58" name="左大かっこ 57">
          <a:extLst>
            <a:ext uri="{FF2B5EF4-FFF2-40B4-BE49-F238E27FC236}">
              <a16:creationId xmlns:a16="http://schemas.microsoft.com/office/drawing/2014/main" xmlns="" id="{00000000-0008-0000-1000-00003A000000}"/>
            </a:ext>
          </a:extLst>
        </xdr:cNvPr>
        <xdr:cNvSpPr/>
      </xdr:nvSpPr>
      <xdr:spPr>
        <a:xfrm>
          <a:off x="5543550" y="6181726"/>
          <a:ext cx="76200" cy="390524"/>
        </a:xfrm>
        <a:prstGeom prst="leftBracket">
          <a:avLst>
            <a:gd name="adj" fmla="val 231410"/>
          </a:avLst>
        </a:prstGeom>
        <a:ln>
          <a:solidFill>
            <a:sysClr val="windowText" lastClr="000000"/>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14</xdr:col>
          <xdr:colOff>19050</xdr:colOff>
          <xdr:row>8</xdr:row>
          <xdr:rowOff>0</xdr:rowOff>
        </xdr:from>
        <xdr:to>
          <xdr:col>15</xdr:col>
          <xdr:colOff>28575</xdr:colOff>
          <xdr:row>8</xdr:row>
          <xdr:rowOff>247650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xmlns="" id="{00000000-0008-0000-10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4</xdr:col>
      <xdr:colOff>188134</xdr:colOff>
      <xdr:row>10</xdr:row>
      <xdr:rowOff>54429</xdr:rowOff>
    </xdr:from>
    <xdr:to>
      <xdr:col>28</xdr:col>
      <xdr:colOff>71438</xdr:colOff>
      <xdr:row>40</xdr:row>
      <xdr:rowOff>190500</xdr:rowOff>
    </xdr:to>
    <xdr:sp macro="" textlink="">
      <xdr:nvSpPr>
        <xdr:cNvPr id="5" name="正方形/長方形 4">
          <a:extLst>
            <a:ext uri="{FF2B5EF4-FFF2-40B4-BE49-F238E27FC236}">
              <a16:creationId xmlns:a16="http://schemas.microsoft.com/office/drawing/2014/main" xmlns="" id="{00000000-0008-0000-1400-000005000000}"/>
            </a:ext>
          </a:extLst>
        </xdr:cNvPr>
        <xdr:cNvSpPr/>
      </xdr:nvSpPr>
      <xdr:spPr>
        <a:xfrm>
          <a:off x="1140634" y="2272393"/>
          <a:ext cx="5598304" cy="6259286"/>
        </a:xfrm>
        <a:prstGeom prst="rect">
          <a:avLst/>
        </a:prstGeom>
        <a:solidFill>
          <a:schemeClr val="accent5">
            <a:lumMod val="40000"/>
            <a:lumOff val="6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155218</xdr:colOff>
      <xdr:row>26</xdr:row>
      <xdr:rowOff>80824</xdr:rowOff>
    </xdr:from>
    <xdr:to>
      <xdr:col>25</xdr:col>
      <xdr:colOff>198633</xdr:colOff>
      <xdr:row>28</xdr:row>
      <xdr:rowOff>164707</xdr:rowOff>
    </xdr:to>
    <xdr:sp macro="" textlink="">
      <xdr:nvSpPr>
        <xdr:cNvPr id="6" name="テキスト ボックス 5">
          <a:extLst>
            <a:ext uri="{FF2B5EF4-FFF2-40B4-BE49-F238E27FC236}">
              <a16:creationId xmlns:a16="http://schemas.microsoft.com/office/drawing/2014/main" xmlns="" id="{00000000-0008-0000-1400-000006000000}"/>
            </a:ext>
          </a:extLst>
        </xdr:cNvPr>
        <xdr:cNvSpPr txBox="1"/>
      </xdr:nvSpPr>
      <xdr:spPr>
        <a:xfrm>
          <a:off x="3107968" y="5500549"/>
          <a:ext cx="3034265" cy="48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eiryo UI" panose="020B0604030504040204" pitchFamily="50" charset="-128"/>
              <a:ea typeface="Meiryo UI" panose="020B0604030504040204" pitchFamily="50" charset="-128"/>
            </a:rPr>
            <a:t>が </a:t>
          </a:r>
          <a:r>
            <a:rPr kumimoji="1" lang="ja-JP" altLang="en-US"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rPr>
            <a:t>避難判断水位 </a:t>
          </a:r>
          <a:r>
            <a:rPr kumimoji="1" lang="ja-JP" altLang="en-US" sz="1800">
              <a:solidFill>
                <a:sysClr val="windowText" lastClr="000000"/>
              </a:solidFill>
              <a:latin typeface="Meiryo UI" panose="020B0604030504040204" pitchFamily="50" charset="-128"/>
              <a:ea typeface="Meiryo UI" panose="020B0604030504040204" pitchFamily="50" charset="-128"/>
            </a:rPr>
            <a:t>に到達</a:t>
          </a:r>
        </a:p>
      </xdr:txBody>
    </xdr:sp>
    <xdr:clientData/>
  </xdr:twoCellAnchor>
  <xdr:twoCellAnchor>
    <xdr:from>
      <xdr:col>13</xdr:col>
      <xdr:colOff>185192</xdr:colOff>
      <xdr:row>32</xdr:row>
      <xdr:rowOff>33899</xdr:rowOff>
    </xdr:from>
    <xdr:to>
      <xdr:col>25</xdr:col>
      <xdr:colOff>140320</xdr:colOff>
      <xdr:row>34</xdr:row>
      <xdr:rowOff>119549</xdr:rowOff>
    </xdr:to>
    <xdr:sp macro="" textlink="">
      <xdr:nvSpPr>
        <xdr:cNvPr id="7" name="テキスト ボックス 6">
          <a:extLst>
            <a:ext uri="{FF2B5EF4-FFF2-40B4-BE49-F238E27FC236}">
              <a16:creationId xmlns:a16="http://schemas.microsoft.com/office/drawing/2014/main" xmlns="" id="{00000000-0008-0000-1400-000007000000}"/>
            </a:ext>
          </a:extLst>
        </xdr:cNvPr>
        <xdr:cNvSpPr txBox="1"/>
      </xdr:nvSpPr>
      <xdr:spPr>
        <a:xfrm>
          <a:off x="3137942" y="6653774"/>
          <a:ext cx="2945978" cy="48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eiryo UI" panose="020B0604030504040204" pitchFamily="50" charset="-128"/>
              <a:ea typeface="Meiryo UI" panose="020B0604030504040204" pitchFamily="50" charset="-128"/>
            </a:rPr>
            <a:t>が </a:t>
          </a:r>
          <a:r>
            <a:rPr kumimoji="1" lang="ja-JP" altLang="en-US" sz="1800" b="1">
              <a:ln>
                <a:solidFill>
                  <a:schemeClr val="bg1">
                    <a:lumMod val="65000"/>
                  </a:schemeClr>
                </a:solidFill>
              </a:ln>
              <a:solidFill>
                <a:srgbClr val="FFFF00"/>
              </a:solidFill>
              <a:latin typeface="Meiryo UI" panose="020B0604030504040204" pitchFamily="50" charset="-128"/>
              <a:ea typeface="Meiryo UI" panose="020B0604030504040204" pitchFamily="50" charset="-128"/>
            </a:rPr>
            <a:t>氾濫注意水位 </a:t>
          </a:r>
          <a:r>
            <a:rPr kumimoji="1" lang="ja-JP" altLang="en-US" sz="1800">
              <a:solidFill>
                <a:sysClr val="windowText" lastClr="000000"/>
              </a:solidFill>
              <a:latin typeface="Meiryo UI" panose="020B0604030504040204" pitchFamily="50" charset="-128"/>
              <a:ea typeface="Meiryo UI" panose="020B0604030504040204" pitchFamily="50" charset="-128"/>
            </a:rPr>
            <a:t>に到達</a:t>
          </a:r>
        </a:p>
      </xdr:txBody>
    </xdr:sp>
    <xdr:clientData/>
  </xdr:twoCellAnchor>
  <xdr:twoCellAnchor>
    <xdr:from>
      <xdr:col>9</xdr:col>
      <xdr:colOff>81119</xdr:colOff>
      <xdr:row>26</xdr:row>
      <xdr:rowOff>71999</xdr:rowOff>
    </xdr:from>
    <xdr:to>
      <xdr:col>14</xdr:col>
      <xdr:colOff>12754</xdr:colOff>
      <xdr:row>28</xdr:row>
      <xdr:rowOff>165054</xdr:rowOff>
    </xdr:to>
    <xdr:sp macro="" textlink="'[1]Ｐ３-1'!$Q$4">
      <xdr:nvSpPr>
        <xdr:cNvPr id="8" name="テキスト ボックス 7">
          <a:extLst>
            <a:ext uri="{FF2B5EF4-FFF2-40B4-BE49-F238E27FC236}">
              <a16:creationId xmlns:a16="http://schemas.microsoft.com/office/drawing/2014/main" xmlns="" id="{00000000-0008-0000-1400-000008000000}"/>
            </a:ext>
          </a:extLst>
        </xdr:cNvPr>
        <xdr:cNvSpPr txBox="1"/>
      </xdr:nvSpPr>
      <xdr:spPr>
        <a:xfrm>
          <a:off x="2043269" y="5491724"/>
          <a:ext cx="1198460" cy="493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3AE4360-3F4A-42C7-AC4D-FF4AAB676809}" type="TxLink">
            <a:rPr kumimoji="1" lang="en-US" altLang="en-US" sz="1800" b="0" i="0" u="none" strike="noStrike">
              <a:solidFill>
                <a:sysClr val="windowText" lastClr="000000"/>
              </a:solidFill>
              <a:latin typeface="Meiryo UI"/>
              <a:ea typeface="Meiryo UI"/>
            </a:rPr>
            <a:pPr algn="ctr"/>
            <a:t> </a:t>
          </a:fld>
          <a:endParaRPr kumimoji="1" lang="ja-JP" altLang="en-US" sz="1800">
            <a:solidFill>
              <a:sysClr val="windowText" lastClr="000000"/>
            </a:solidFill>
          </a:endParaRPr>
        </a:p>
      </xdr:txBody>
    </xdr:sp>
    <xdr:clientData/>
  </xdr:twoCellAnchor>
  <xdr:twoCellAnchor>
    <xdr:from>
      <xdr:col>9</xdr:col>
      <xdr:colOff>125943</xdr:colOff>
      <xdr:row>32</xdr:row>
      <xdr:rowOff>33898</xdr:rowOff>
    </xdr:from>
    <xdr:to>
      <xdr:col>14</xdr:col>
      <xdr:colOff>57578</xdr:colOff>
      <xdr:row>34</xdr:row>
      <xdr:rowOff>129422</xdr:rowOff>
    </xdr:to>
    <xdr:sp macro="" textlink="'[1]Ｐ３-1'!$Q$4">
      <xdr:nvSpPr>
        <xdr:cNvPr id="9" name="テキスト ボックス 8">
          <a:extLst>
            <a:ext uri="{FF2B5EF4-FFF2-40B4-BE49-F238E27FC236}">
              <a16:creationId xmlns:a16="http://schemas.microsoft.com/office/drawing/2014/main" xmlns="" id="{00000000-0008-0000-1400-000009000000}"/>
            </a:ext>
          </a:extLst>
        </xdr:cNvPr>
        <xdr:cNvSpPr txBox="1"/>
      </xdr:nvSpPr>
      <xdr:spPr>
        <a:xfrm>
          <a:off x="2088093" y="6653773"/>
          <a:ext cx="1198460" cy="495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B02A5F2-C06A-4C91-AB1A-110015BD6167}" type="TxLink">
            <a:rPr kumimoji="1" lang="en-US" altLang="en-US" sz="1800" b="0" i="0" u="none" strike="noStrike">
              <a:solidFill>
                <a:sysClr val="windowText" lastClr="000000"/>
              </a:solidFill>
              <a:latin typeface="Meiryo UI"/>
              <a:ea typeface="Meiryo UI"/>
            </a:rPr>
            <a:pPr algn="ctr"/>
            <a:t> </a:t>
          </a:fld>
          <a:endParaRPr kumimoji="1" lang="ja-JP" altLang="en-US" sz="1800">
            <a:solidFill>
              <a:sysClr val="windowText" lastClr="000000"/>
            </a:solidFill>
          </a:endParaRPr>
        </a:p>
      </xdr:txBody>
    </xdr:sp>
    <xdr:clientData/>
  </xdr:twoCellAnchor>
  <xdr:twoCellAnchor>
    <xdr:from>
      <xdr:col>9</xdr:col>
      <xdr:colOff>9401</xdr:colOff>
      <xdr:row>33</xdr:row>
      <xdr:rowOff>38941</xdr:rowOff>
    </xdr:from>
    <xdr:to>
      <xdr:col>9</xdr:col>
      <xdr:colOff>212530</xdr:colOff>
      <xdr:row>34</xdr:row>
      <xdr:rowOff>6838</xdr:rowOff>
    </xdr:to>
    <xdr:sp macro="" textlink="">
      <xdr:nvSpPr>
        <xdr:cNvPr id="10" name="二等辺三角形 9">
          <a:extLst>
            <a:ext uri="{FF2B5EF4-FFF2-40B4-BE49-F238E27FC236}">
              <a16:creationId xmlns:a16="http://schemas.microsoft.com/office/drawing/2014/main" xmlns="" id="{00000000-0008-0000-1400-00000A000000}"/>
            </a:ext>
          </a:extLst>
        </xdr:cNvPr>
        <xdr:cNvSpPr/>
      </xdr:nvSpPr>
      <xdr:spPr>
        <a:xfrm>
          <a:off x="1971551" y="6858841"/>
          <a:ext cx="203129" cy="167922"/>
        </a:xfrm>
        <a:prstGeom prst="triangle">
          <a:avLst/>
        </a:prstGeom>
        <a:scene3d>
          <a:camera prst="orthographicFront">
            <a:rot lat="10800000" lon="0" rev="0"/>
          </a:camera>
          <a:lightRig rig="threePt" dir="t"/>
        </a:scene3d>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193738</xdr:colOff>
      <xdr:row>27</xdr:row>
      <xdr:rowOff>73680</xdr:rowOff>
    </xdr:from>
    <xdr:to>
      <xdr:col>9</xdr:col>
      <xdr:colOff>172749</xdr:colOff>
      <xdr:row>28</xdr:row>
      <xdr:rowOff>39109</xdr:rowOff>
    </xdr:to>
    <xdr:sp macro="" textlink="">
      <xdr:nvSpPr>
        <xdr:cNvPr id="11" name="二等辺三角形 10">
          <a:extLst>
            <a:ext uri="{FF2B5EF4-FFF2-40B4-BE49-F238E27FC236}">
              <a16:creationId xmlns:a16="http://schemas.microsoft.com/office/drawing/2014/main" xmlns="" id="{00000000-0008-0000-1400-00000B000000}"/>
            </a:ext>
          </a:extLst>
        </xdr:cNvPr>
        <xdr:cNvSpPr/>
      </xdr:nvSpPr>
      <xdr:spPr>
        <a:xfrm>
          <a:off x="1936813" y="5693430"/>
          <a:ext cx="198086" cy="165454"/>
        </a:xfrm>
        <a:prstGeom prst="triangle">
          <a:avLst/>
        </a:prstGeom>
        <a:scene3d>
          <a:camera prst="orthographicFront">
            <a:rot lat="10800000" lon="0" rev="0"/>
          </a:camera>
          <a:lightRig rig="threePt" dir="t"/>
        </a:scene3d>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47359</xdr:colOff>
      <xdr:row>33</xdr:row>
      <xdr:rowOff>168930</xdr:rowOff>
    </xdr:from>
    <xdr:to>
      <xdr:col>24</xdr:col>
      <xdr:colOff>169419</xdr:colOff>
      <xdr:row>36</xdr:row>
      <xdr:rowOff>51107</xdr:rowOff>
    </xdr:to>
    <xdr:sp macro="" textlink="">
      <xdr:nvSpPr>
        <xdr:cNvPr id="12" name="テキスト ボックス 11">
          <a:extLst>
            <a:ext uri="{FF2B5EF4-FFF2-40B4-BE49-F238E27FC236}">
              <a16:creationId xmlns:a16="http://schemas.microsoft.com/office/drawing/2014/main" xmlns="" id="{00000000-0008-0000-1400-00000C000000}"/>
            </a:ext>
          </a:extLst>
        </xdr:cNvPr>
        <xdr:cNvSpPr txBox="1"/>
      </xdr:nvSpPr>
      <xdr:spPr>
        <a:xfrm>
          <a:off x="2228584" y="6988830"/>
          <a:ext cx="3646310" cy="482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eiryo UI" panose="020B0604030504040204" pitchFamily="50" charset="-128"/>
              <a:ea typeface="Meiryo UI" panose="020B0604030504040204" pitchFamily="50" charset="-128"/>
            </a:rPr>
            <a:t>または、</a:t>
          </a:r>
          <a:r>
            <a:rPr kumimoji="1" lang="ja-JP" altLang="en-US" sz="1800" b="1">
              <a:ln>
                <a:solidFill>
                  <a:schemeClr val="bg1">
                    <a:lumMod val="65000"/>
                  </a:schemeClr>
                </a:solidFill>
              </a:ln>
              <a:solidFill>
                <a:srgbClr val="FFFF00"/>
              </a:solidFill>
              <a:latin typeface="Meiryo UI" panose="020B0604030504040204" pitchFamily="50" charset="-128"/>
              <a:ea typeface="Meiryo UI" panose="020B0604030504040204" pitchFamily="50" charset="-128"/>
            </a:rPr>
            <a:t>大雨洪水注意報 </a:t>
          </a:r>
          <a:r>
            <a:rPr kumimoji="1" lang="ja-JP" altLang="en-US" sz="1800">
              <a:solidFill>
                <a:sysClr val="windowText" lastClr="000000"/>
              </a:solidFill>
              <a:latin typeface="Meiryo UI" panose="020B0604030504040204" pitchFamily="50" charset="-128"/>
              <a:ea typeface="Meiryo UI" panose="020B0604030504040204" pitchFamily="50" charset="-128"/>
            </a:rPr>
            <a:t>が発表</a:t>
          </a:r>
        </a:p>
      </xdr:txBody>
    </xdr:sp>
    <xdr:clientData/>
  </xdr:twoCellAnchor>
  <xdr:twoCellAnchor>
    <xdr:from>
      <xdr:col>11</xdr:col>
      <xdr:colOff>51842</xdr:colOff>
      <xdr:row>10</xdr:row>
      <xdr:rowOff>139701</xdr:rowOff>
    </xdr:from>
    <xdr:to>
      <xdr:col>24</xdr:col>
      <xdr:colOff>125134</xdr:colOff>
      <xdr:row>13</xdr:row>
      <xdr:rowOff>17209</xdr:rowOff>
    </xdr:to>
    <xdr:sp macro="" textlink="">
      <xdr:nvSpPr>
        <xdr:cNvPr id="13" name="テキスト ボックス 12">
          <a:extLst>
            <a:ext uri="{FF2B5EF4-FFF2-40B4-BE49-F238E27FC236}">
              <a16:creationId xmlns:a16="http://schemas.microsoft.com/office/drawing/2014/main" xmlns="" id="{00000000-0008-0000-1400-00000D000000}"/>
            </a:ext>
          </a:extLst>
        </xdr:cNvPr>
        <xdr:cNvSpPr txBox="1"/>
      </xdr:nvSpPr>
      <xdr:spPr>
        <a:xfrm>
          <a:off x="2452142" y="2359026"/>
          <a:ext cx="3378467" cy="477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eiryo UI" panose="020B0604030504040204" pitchFamily="50" charset="-128"/>
              <a:ea typeface="Meiryo UI" panose="020B0604030504040204" pitchFamily="50" charset="-128"/>
            </a:rPr>
            <a:t>または、</a:t>
          </a:r>
          <a:r>
            <a:rPr kumimoji="1" lang="ja-JP" altLang="en-US" sz="1800" b="1">
              <a:ln>
                <a:solidFill>
                  <a:schemeClr val="bg1">
                    <a:lumMod val="65000"/>
                  </a:schemeClr>
                </a:solidFill>
              </a:ln>
              <a:solidFill>
                <a:srgbClr val="FF0000"/>
              </a:solidFill>
              <a:latin typeface="Meiryo UI" panose="020B0604030504040204" pitchFamily="50" charset="-128"/>
              <a:ea typeface="Meiryo UI" panose="020B0604030504040204" pitchFamily="50" charset="-128"/>
            </a:rPr>
            <a:t>大雨特別警報 </a:t>
          </a:r>
          <a:r>
            <a:rPr kumimoji="1" lang="ja-JP" altLang="en-US" sz="1800">
              <a:solidFill>
                <a:sysClr val="windowText" lastClr="000000"/>
              </a:solidFill>
              <a:latin typeface="Meiryo UI" panose="020B0604030504040204" pitchFamily="50" charset="-128"/>
              <a:ea typeface="Meiryo UI" panose="020B0604030504040204" pitchFamily="50" charset="-128"/>
            </a:rPr>
            <a:t>が発表</a:t>
          </a:r>
        </a:p>
      </xdr:txBody>
    </xdr:sp>
    <xdr:clientData/>
  </xdr:twoCellAnchor>
  <xdr:twoCellAnchor>
    <xdr:from>
      <xdr:col>10</xdr:col>
      <xdr:colOff>217129</xdr:colOff>
      <xdr:row>27</xdr:row>
      <xdr:rowOff>197505</xdr:rowOff>
    </xdr:from>
    <xdr:to>
      <xdr:col>24</xdr:col>
      <xdr:colOff>115089</xdr:colOff>
      <xdr:row>30</xdr:row>
      <xdr:rowOff>81449</xdr:rowOff>
    </xdr:to>
    <xdr:sp macro="" textlink="">
      <xdr:nvSpPr>
        <xdr:cNvPr id="14" name="テキスト ボックス 13">
          <a:extLst>
            <a:ext uri="{FF2B5EF4-FFF2-40B4-BE49-F238E27FC236}">
              <a16:creationId xmlns:a16="http://schemas.microsoft.com/office/drawing/2014/main" xmlns="" id="{00000000-0008-0000-1400-00000E000000}"/>
            </a:ext>
          </a:extLst>
        </xdr:cNvPr>
        <xdr:cNvSpPr txBox="1"/>
      </xdr:nvSpPr>
      <xdr:spPr>
        <a:xfrm>
          <a:off x="2398354" y="5817255"/>
          <a:ext cx="3422210" cy="484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eiryo UI" panose="020B0604030504040204" pitchFamily="50" charset="-128"/>
              <a:ea typeface="Meiryo UI" panose="020B0604030504040204" pitchFamily="50" charset="-128"/>
            </a:rPr>
            <a:t>または、</a:t>
          </a:r>
          <a:r>
            <a:rPr kumimoji="1" lang="ja-JP" altLang="en-US"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rPr>
            <a:t>大雨洪水警報 </a:t>
          </a:r>
          <a:r>
            <a:rPr kumimoji="1" lang="ja-JP" altLang="en-US" sz="1800">
              <a:solidFill>
                <a:sysClr val="windowText" lastClr="000000"/>
              </a:solidFill>
              <a:latin typeface="Meiryo UI" panose="020B0604030504040204" pitchFamily="50" charset="-128"/>
              <a:ea typeface="Meiryo UI" panose="020B0604030504040204" pitchFamily="50" charset="-128"/>
            </a:rPr>
            <a:t>が発表</a:t>
          </a:r>
        </a:p>
      </xdr:txBody>
    </xdr:sp>
    <xdr:clientData/>
  </xdr:twoCellAnchor>
  <xdr:twoCellAnchor>
    <xdr:from>
      <xdr:col>6</xdr:col>
      <xdr:colOff>92883</xdr:colOff>
      <xdr:row>38</xdr:row>
      <xdr:rowOff>87426</xdr:rowOff>
    </xdr:from>
    <xdr:to>
      <xdr:col>25</xdr:col>
      <xdr:colOff>151496</xdr:colOff>
      <xdr:row>38</xdr:row>
      <xdr:rowOff>87426</xdr:rowOff>
    </xdr:to>
    <xdr:cxnSp macro="">
      <xdr:nvCxnSpPr>
        <xdr:cNvPr id="17" name="直線コネクタ 16">
          <a:extLst>
            <a:ext uri="{FF2B5EF4-FFF2-40B4-BE49-F238E27FC236}">
              <a16:creationId xmlns:a16="http://schemas.microsoft.com/office/drawing/2014/main" xmlns="" id="{00000000-0008-0000-1400-000011000000}"/>
            </a:ext>
          </a:extLst>
        </xdr:cNvPr>
        <xdr:cNvCxnSpPr/>
      </xdr:nvCxnSpPr>
      <xdr:spPr>
        <a:xfrm>
          <a:off x="1397808" y="7907451"/>
          <a:ext cx="4697288"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178608</xdr:colOff>
      <xdr:row>8</xdr:row>
      <xdr:rowOff>161925</xdr:rowOff>
    </xdr:from>
    <xdr:to>
      <xdr:col>32</xdr:col>
      <xdr:colOff>11002</xdr:colOff>
      <xdr:row>40</xdr:row>
      <xdr:rowOff>39386</xdr:rowOff>
    </xdr:to>
    <xdr:sp macro="" textlink="">
      <xdr:nvSpPr>
        <xdr:cNvPr id="19" name="台形 18">
          <a:extLst>
            <a:ext uri="{FF2B5EF4-FFF2-40B4-BE49-F238E27FC236}">
              <a16:creationId xmlns:a16="http://schemas.microsoft.com/office/drawing/2014/main" xmlns="" id="{00000000-0008-0000-1400-000013000000}"/>
            </a:ext>
          </a:extLst>
        </xdr:cNvPr>
        <xdr:cNvSpPr/>
      </xdr:nvSpPr>
      <xdr:spPr>
        <a:xfrm>
          <a:off x="6341283" y="2019300"/>
          <a:ext cx="984919" cy="6240161"/>
        </a:xfrm>
        <a:prstGeom prst="trapezoid">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35720</xdr:colOff>
      <xdr:row>24</xdr:row>
      <xdr:rowOff>10186</xdr:rowOff>
    </xdr:from>
    <xdr:to>
      <xdr:col>31</xdr:col>
      <xdr:colOff>35720</xdr:colOff>
      <xdr:row>27</xdr:row>
      <xdr:rowOff>117686</xdr:rowOff>
    </xdr:to>
    <xdr:sp macro="" textlink="">
      <xdr:nvSpPr>
        <xdr:cNvPr id="20" name="正方形/長方形 19">
          <a:extLst>
            <a:ext uri="{FF2B5EF4-FFF2-40B4-BE49-F238E27FC236}">
              <a16:creationId xmlns:a16="http://schemas.microsoft.com/office/drawing/2014/main" xmlns="" id="{00000000-0008-0000-1400-000014000000}"/>
            </a:ext>
          </a:extLst>
        </xdr:cNvPr>
        <xdr:cNvSpPr/>
      </xdr:nvSpPr>
      <xdr:spPr>
        <a:xfrm>
          <a:off x="6417470" y="5029861"/>
          <a:ext cx="742950" cy="707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ja-JP" altLang="en-US" sz="1800" b="1">
              <a:latin typeface="Meiryo UI" panose="020B0604030504040204" pitchFamily="50" charset="-128"/>
              <a:ea typeface="Meiryo UI" panose="020B0604030504040204" pitchFamily="50" charset="-128"/>
            </a:rPr>
            <a:t>堤防</a:t>
          </a:r>
          <a:endParaRPr kumimoji="1" lang="en-US" altLang="ja-JP" sz="1800" b="1">
            <a:latin typeface="Meiryo UI" panose="020B0604030504040204" pitchFamily="50" charset="-128"/>
            <a:ea typeface="Meiryo UI" panose="020B0604030504040204" pitchFamily="50" charset="-128"/>
          </a:endParaRPr>
        </a:p>
        <a:p>
          <a:pPr algn="r"/>
          <a:endParaRPr kumimoji="1" lang="ja-JP" altLang="en-US" sz="1800" b="1"/>
        </a:p>
      </xdr:txBody>
    </xdr:sp>
    <xdr:clientData/>
  </xdr:twoCellAnchor>
  <xdr:twoCellAnchor>
    <xdr:from>
      <xdr:col>0</xdr:col>
      <xdr:colOff>217714</xdr:colOff>
      <xdr:row>35</xdr:row>
      <xdr:rowOff>0</xdr:rowOff>
    </xdr:from>
    <xdr:to>
      <xdr:col>4</xdr:col>
      <xdr:colOff>149276</xdr:colOff>
      <xdr:row>41</xdr:row>
      <xdr:rowOff>126</xdr:rowOff>
    </xdr:to>
    <xdr:sp macro="" textlink="">
      <xdr:nvSpPr>
        <xdr:cNvPr id="21" name="正方形/長方形 20">
          <a:extLst>
            <a:ext uri="{FF2B5EF4-FFF2-40B4-BE49-F238E27FC236}">
              <a16:creationId xmlns:a16="http://schemas.microsoft.com/office/drawing/2014/main" xmlns="" id="{00000000-0008-0000-1400-000015000000}"/>
            </a:ext>
          </a:extLst>
        </xdr:cNvPr>
        <xdr:cNvSpPr/>
      </xdr:nvSpPr>
      <xdr:spPr>
        <a:xfrm>
          <a:off x="217714" y="7320643"/>
          <a:ext cx="802419" cy="1224769"/>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59532</xdr:colOff>
      <xdr:row>38</xdr:row>
      <xdr:rowOff>95249</xdr:rowOff>
    </xdr:from>
    <xdr:to>
      <xdr:col>30</xdr:col>
      <xdr:colOff>121445</xdr:colOff>
      <xdr:row>40</xdr:row>
      <xdr:rowOff>202405</xdr:rowOff>
    </xdr:to>
    <xdr:sp macro="" textlink="">
      <xdr:nvSpPr>
        <xdr:cNvPr id="22" name="正方形/長方形 21">
          <a:extLst>
            <a:ext uri="{FF2B5EF4-FFF2-40B4-BE49-F238E27FC236}">
              <a16:creationId xmlns:a16="http://schemas.microsoft.com/office/drawing/2014/main" xmlns="" id="{00000000-0008-0000-1400-000016000000}"/>
            </a:ext>
          </a:extLst>
        </xdr:cNvPr>
        <xdr:cNvSpPr/>
      </xdr:nvSpPr>
      <xdr:spPr>
        <a:xfrm>
          <a:off x="1145382" y="7915274"/>
          <a:ext cx="5929313" cy="507206"/>
        </a:xfrm>
        <a:prstGeom prst="rect">
          <a:avLst/>
        </a:prstGeom>
        <a:solidFill>
          <a:schemeClr val="accent5">
            <a:lumMod val="60000"/>
            <a:lumOff val="4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7159</xdr:colOff>
      <xdr:row>38</xdr:row>
      <xdr:rowOff>119061</xdr:rowOff>
    </xdr:from>
    <xdr:to>
      <xdr:col>21</xdr:col>
      <xdr:colOff>81643</xdr:colOff>
      <xdr:row>40</xdr:row>
      <xdr:rowOff>150557</xdr:rowOff>
    </xdr:to>
    <xdr:sp macro="" textlink="">
      <xdr:nvSpPr>
        <xdr:cNvPr id="23" name="テキスト ボックス 22">
          <a:extLst>
            <a:ext uri="{FF2B5EF4-FFF2-40B4-BE49-F238E27FC236}">
              <a16:creationId xmlns:a16="http://schemas.microsoft.com/office/drawing/2014/main" xmlns="" id="{00000000-0008-0000-1400-000017000000}"/>
            </a:ext>
          </a:extLst>
        </xdr:cNvPr>
        <xdr:cNvSpPr txBox="1"/>
      </xdr:nvSpPr>
      <xdr:spPr>
        <a:xfrm>
          <a:off x="3236134" y="7939086"/>
          <a:ext cx="1608009" cy="431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eiryo UI" panose="020B0604030504040204" pitchFamily="50" charset="-128"/>
              <a:ea typeface="Meiryo UI" panose="020B0604030504040204" pitchFamily="50" charset="-128"/>
            </a:rPr>
            <a:t>ふだんの水位</a:t>
          </a:r>
          <a:endParaRPr kumimoji="1" lang="ja-JP" altLang="en-US" sz="18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4</xdr:col>
      <xdr:colOff>83358</xdr:colOff>
      <xdr:row>36</xdr:row>
      <xdr:rowOff>154780</xdr:rowOff>
    </xdr:from>
    <xdr:to>
      <xdr:col>8</xdr:col>
      <xdr:colOff>157977</xdr:colOff>
      <xdr:row>40</xdr:row>
      <xdr:rowOff>198026</xdr:rowOff>
    </xdr:to>
    <xdr:sp macro="" textlink="">
      <xdr:nvSpPr>
        <xdr:cNvPr id="24" name="台形 23">
          <a:extLst>
            <a:ext uri="{FF2B5EF4-FFF2-40B4-BE49-F238E27FC236}">
              <a16:creationId xmlns:a16="http://schemas.microsoft.com/office/drawing/2014/main" xmlns="" id="{00000000-0008-0000-1400-000018000000}"/>
            </a:ext>
          </a:extLst>
        </xdr:cNvPr>
        <xdr:cNvSpPr/>
      </xdr:nvSpPr>
      <xdr:spPr>
        <a:xfrm>
          <a:off x="950133" y="7574755"/>
          <a:ext cx="950919" cy="843346"/>
        </a:xfrm>
        <a:prstGeom prst="trapezoid">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211946</xdr:colOff>
      <xdr:row>36</xdr:row>
      <xdr:rowOff>166687</xdr:rowOff>
    </xdr:from>
    <xdr:to>
      <xdr:col>29</xdr:col>
      <xdr:colOff>47625</xdr:colOff>
      <xdr:row>40</xdr:row>
      <xdr:rowOff>198024</xdr:rowOff>
    </xdr:to>
    <xdr:sp macro="" textlink="">
      <xdr:nvSpPr>
        <xdr:cNvPr id="25" name="台形 24">
          <a:extLst>
            <a:ext uri="{FF2B5EF4-FFF2-40B4-BE49-F238E27FC236}">
              <a16:creationId xmlns:a16="http://schemas.microsoft.com/office/drawing/2014/main" xmlns="" id="{00000000-0008-0000-1400-000019000000}"/>
            </a:ext>
          </a:extLst>
        </xdr:cNvPr>
        <xdr:cNvSpPr/>
      </xdr:nvSpPr>
      <xdr:spPr>
        <a:xfrm>
          <a:off x="5917421" y="7586662"/>
          <a:ext cx="892954" cy="831437"/>
        </a:xfrm>
        <a:prstGeom prst="trapezoid">
          <a:avLst>
            <a:gd name="adj" fmla="val 16837"/>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135745</xdr:colOff>
      <xdr:row>34</xdr:row>
      <xdr:rowOff>190500</xdr:rowOff>
    </xdr:from>
    <xdr:to>
      <xdr:col>33</xdr:col>
      <xdr:colOff>33619</xdr:colOff>
      <xdr:row>41</xdr:row>
      <xdr:rowOff>0</xdr:rowOff>
    </xdr:to>
    <xdr:sp macro="" textlink="">
      <xdr:nvSpPr>
        <xdr:cNvPr id="26" name="正方形/長方形 25">
          <a:extLst>
            <a:ext uri="{FF2B5EF4-FFF2-40B4-BE49-F238E27FC236}">
              <a16:creationId xmlns:a16="http://schemas.microsoft.com/office/drawing/2014/main" xmlns="" id="{00000000-0008-0000-1400-00001A000000}"/>
            </a:ext>
          </a:extLst>
        </xdr:cNvPr>
        <xdr:cNvSpPr/>
      </xdr:nvSpPr>
      <xdr:spPr>
        <a:xfrm>
          <a:off x="6707995" y="7210425"/>
          <a:ext cx="831324" cy="1209675"/>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100026</xdr:colOff>
      <xdr:row>37</xdr:row>
      <xdr:rowOff>41113</xdr:rowOff>
    </xdr:from>
    <xdr:to>
      <xdr:col>30</xdr:col>
      <xdr:colOff>59533</xdr:colOff>
      <xdr:row>40</xdr:row>
      <xdr:rowOff>148613</xdr:rowOff>
    </xdr:to>
    <xdr:sp macro="" textlink="">
      <xdr:nvSpPr>
        <xdr:cNvPr id="27" name="正方形/長方形 26">
          <a:extLst>
            <a:ext uri="{FF2B5EF4-FFF2-40B4-BE49-F238E27FC236}">
              <a16:creationId xmlns:a16="http://schemas.microsoft.com/office/drawing/2014/main" xmlns="" id="{00000000-0008-0000-1400-00001B000000}"/>
            </a:ext>
          </a:extLst>
        </xdr:cNvPr>
        <xdr:cNvSpPr/>
      </xdr:nvSpPr>
      <xdr:spPr>
        <a:xfrm>
          <a:off x="6043626" y="7661113"/>
          <a:ext cx="969157" cy="707575"/>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latin typeface="Meiryo UI" panose="020B0604030504040204" pitchFamily="50" charset="-128"/>
              <a:ea typeface="Meiryo UI" panose="020B0604030504040204" pitchFamily="50" charset="-128"/>
            </a:rPr>
            <a:t>河川敷</a:t>
          </a:r>
        </a:p>
      </xdr:txBody>
    </xdr:sp>
    <xdr:clientData/>
  </xdr:twoCellAnchor>
  <xdr:twoCellAnchor>
    <xdr:from>
      <xdr:col>1</xdr:col>
      <xdr:colOff>173845</xdr:colOff>
      <xdr:row>8</xdr:row>
      <xdr:rowOff>161927</xdr:rowOff>
    </xdr:from>
    <xdr:to>
      <xdr:col>6</xdr:col>
      <xdr:colOff>103580</xdr:colOff>
      <xdr:row>40</xdr:row>
      <xdr:rowOff>190500</xdr:rowOff>
    </xdr:to>
    <xdr:sp macro="" textlink="">
      <xdr:nvSpPr>
        <xdr:cNvPr id="31" name="台形 30">
          <a:extLst>
            <a:ext uri="{FF2B5EF4-FFF2-40B4-BE49-F238E27FC236}">
              <a16:creationId xmlns:a16="http://schemas.microsoft.com/office/drawing/2014/main" xmlns="" id="{00000000-0008-0000-1400-00001F000000}"/>
            </a:ext>
          </a:extLst>
        </xdr:cNvPr>
        <xdr:cNvSpPr/>
      </xdr:nvSpPr>
      <xdr:spPr>
        <a:xfrm>
          <a:off x="411970" y="2019302"/>
          <a:ext cx="996535" cy="6391273"/>
        </a:xfrm>
        <a:prstGeom prst="trapezoid">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114313</xdr:colOff>
      <xdr:row>24</xdr:row>
      <xdr:rowOff>30984</xdr:rowOff>
    </xdr:from>
    <xdr:to>
      <xdr:col>5</xdr:col>
      <xdr:colOff>190500</xdr:colOff>
      <xdr:row>27</xdr:row>
      <xdr:rowOff>137191</xdr:rowOff>
    </xdr:to>
    <xdr:sp macro="" textlink="">
      <xdr:nvSpPr>
        <xdr:cNvPr id="32" name="正方形/長方形 31">
          <a:extLst>
            <a:ext uri="{FF2B5EF4-FFF2-40B4-BE49-F238E27FC236}">
              <a16:creationId xmlns:a16="http://schemas.microsoft.com/office/drawing/2014/main" xmlns="" id="{00000000-0008-0000-1400-000020000000}"/>
            </a:ext>
          </a:extLst>
        </xdr:cNvPr>
        <xdr:cNvSpPr/>
      </xdr:nvSpPr>
      <xdr:spPr>
        <a:xfrm>
          <a:off x="571513" y="5050659"/>
          <a:ext cx="704837" cy="706282"/>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latin typeface="Meiryo UI" panose="020B0604030504040204" pitchFamily="50" charset="-128"/>
              <a:ea typeface="Meiryo UI" panose="020B0604030504040204" pitchFamily="50" charset="-128"/>
            </a:rPr>
            <a:t>堤防</a:t>
          </a:r>
          <a:endParaRPr kumimoji="1" lang="en-US" altLang="ja-JP" sz="1800" b="1">
            <a:latin typeface="Meiryo UI" panose="020B0604030504040204" pitchFamily="50" charset="-128"/>
            <a:ea typeface="Meiryo UI" panose="020B0604030504040204" pitchFamily="50" charset="-128"/>
          </a:endParaRPr>
        </a:p>
        <a:p>
          <a:pPr algn="l"/>
          <a:endParaRPr kumimoji="1" lang="ja-JP" altLang="en-US" sz="1800" b="1"/>
        </a:p>
      </xdr:txBody>
    </xdr:sp>
    <xdr:clientData/>
  </xdr:twoCellAnchor>
  <xdr:twoCellAnchor>
    <xdr:from>
      <xdr:col>3</xdr:col>
      <xdr:colOff>83358</xdr:colOff>
      <xdr:row>37</xdr:row>
      <xdr:rowOff>47069</xdr:rowOff>
    </xdr:from>
    <xdr:to>
      <xdr:col>7</xdr:col>
      <xdr:colOff>190500</xdr:colOff>
      <xdr:row>40</xdr:row>
      <xdr:rowOff>89552</xdr:rowOff>
    </xdr:to>
    <xdr:sp macro="" textlink="">
      <xdr:nvSpPr>
        <xdr:cNvPr id="33" name="正方形/長方形 32">
          <a:extLst>
            <a:ext uri="{FF2B5EF4-FFF2-40B4-BE49-F238E27FC236}">
              <a16:creationId xmlns:a16="http://schemas.microsoft.com/office/drawing/2014/main" xmlns="" id="{00000000-0008-0000-1400-000021000000}"/>
            </a:ext>
          </a:extLst>
        </xdr:cNvPr>
        <xdr:cNvSpPr/>
      </xdr:nvSpPr>
      <xdr:spPr>
        <a:xfrm>
          <a:off x="731058" y="7667069"/>
          <a:ext cx="983442" cy="642558"/>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ja-JP" altLang="en-US" sz="1800" b="1">
              <a:latin typeface="Meiryo UI" panose="020B0604030504040204" pitchFamily="50" charset="-128"/>
              <a:ea typeface="Meiryo UI" panose="020B0604030504040204" pitchFamily="50" charset="-128"/>
            </a:rPr>
            <a:t>河川敷</a:t>
          </a:r>
        </a:p>
      </xdr:txBody>
    </xdr:sp>
    <xdr:clientData/>
  </xdr:twoCellAnchor>
  <xdr:twoCellAnchor>
    <xdr:from>
      <xdr:col>0</xdr:col>
      <xdr:colOff>0</xdr:colOff>
      <xdr:row>1</xdr:row>
      <xdr:rowOff>0</xdr:rowOff>
    </xdr:from>
    <xdr:to>
      <xdr:col>14</xdr:col>
      <xdr:colOff>183628</xdr:colOff>
      <xdr:row>2</xdr:row>
      <xdr:rowOff>56715</xdr:rowOff>
    </xdr:to>
    <xdr:sp macro="" textlink="">
      <xdr:nvSpPr>
        <xdr:cNvPr id="34" name="テキスト ボックス 33">
          <a:extLst>
            <a:ext uri="{FF2B5EF4-FFF2-40B4-BE49-F238E27FC236}">
              <a16:creationId xmlns:a16="http://schemas.microsoft.com/office/drawing/2014/main" xmlns="" id="{00000000-0008-0000-1400-000022000000}"/>
            </a:ext>
          </a:extLst>
        </xdr:cNvPr>
        <xdr:cNvSpPr txBox="1"/>
      </xdr:nvSpPr>
      <xdr:spPr>
        <a:xfrm>
          <a:off x="0" y="180975"/>
          <a:ext cx="3412603" cy="628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600" b="1">
              <a:ln>
                <a:solidFill>
                  <a:schemeClr val="bg1">
                    <a:lumMod val="65000"/>
                  </a:schemeClr>
                </a:solidFill>
              </a:ln>
              <a:solidFill>
                <a:srgbClr val="0000FF"/>
              </a:solidFill>
              <a:latin typeface="Meiryo UI" panose="020B0604030504040204" pitchFamily="50" charset="-128"/>
              <a:ea typeface="Meiryo UI" panose="020B0604030504040204" pitchFamily="50" charset="-128"/>
            </a:rPr>
            <a:t>避難だっちゃ新聞</a:t>
          </a:r>
          <a:endParaRPr kumimoji="1" lang="en-US" altLang="ja-JP" sz="2600" b="1">
            <a:solidFill>
              <a:srgbClr val="0000FF"/>
            </a:solidFill>
            <a:latin typeface="Meiryo UI" panose="020B0604030504040204" pitchFamily="50" charset="-128"/>
            <a:ea typeface="Meiryo UI" panose="020B0604030504040204" pitchFamily="50" charset="-128"/>
          </a:endParaRPr>
        </a:p>
      </xdr:txBody>
    </xdr:sp>
    <xdr:clientData/>
  </xdr:twoCellAnchor>
  <xdr:twoCellAnchor>
    <xdr:from>
      <xdr:col>1</xdr:col>
      <xdr:colOff>36585</xdr:colOff>
      <xdr:row>42</xdr:row>
      <xdr:rowOff>0</xdr:rowOff>
    </xdr:from>
    <xdr:to>
      <xdr:col>9</xdr:col>
      <xdr:colOff>191075</xdr:colOff>
      <xdr:row>43</xdr:row>
      <xdr:rowOff>120860</xdr:rowOff>
    </xdr:to>
    <xdr:sp macro="" textlink="">
      <xdr:nvSpPr>
        <xdr:cNvPr id="35" name="テキスト ボックス 34">
          <a:extLst>
            <a:ext uri="{FF2B5EF4-FFF2-40B4-BE49-F238E27FC236}">
              <a16:creationId xmlns:a16="http://schemas.microsoft.com/office/drawing/2014/main" xmlns="" id="{00000000-0008-0000-1400-000023000000}"/>
            </a:ext>
          </a:extLst>
        </xdr:cNvPr>
        <xdr:cNvSpPr txBox="1"/>
      </xdr:nvSpPr>
      <xdr:spPr>
        <a:xfrm>
          <a:off x="281514" y="8926283"/>
          <a:ext cx="1977847" cy="3521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300" b="1">
              <a:ln>
                <a:solidFill>
                  <a:schemeClr val="bg1">
                    <a:lumMod val="65000"/>
                  </a:schemeClr>
                </a:solidFill>
              </a:ln>
              <a:solidFill>
                <a:schemeClr val="tx1">
                  <a:lumMod val="65000"/>
                  <a:lumOff val="35000"/>
                </a:schemeClr>
              </a:solidFill>
              <a:latin typeface="Meiryo UI" panose="020B0604030504040204" pitchFamily="50" charset="-128"/>
              <a:ea typeface="Meiryo UI" panose="020B0604030504040204" pitchFamily="50" charset="-128"/>
            </a:rPr>
            <a:t>気象情報を検索</a:t>
          </a:r>
          <a:endParaRPr kumimoji="1" lang="en-US" altLang="ja-JP" sz="1300" b="1">
            <a:ln>
              <a:solidFill>
                <a:schemeClr val="bg1">
                  <a:lumMod val="65000"/>
                </a:schemeClr>
              </a:solidFill>
            </a:ln>
            <a:solidFill>
              <a:schemeClr val="tx1">
                <a:lumMod val="65000"/>
                <a:lumOff val="35000"/>
              </a:schemeClr>
            </a:solidFill>
            <a:latin typeface="Meiryo UI" panose="020B0604030504040204" pitchFamily="50" charset="-128"/>
            <a:ea typeface="Meiryo UI" panose="020B0604030504040204" pitchFamily="50" charset="-128"/>
          </a:endParaRPr>
        </a:p>
      </xdr:txBody>
    </xdr:sp>
    <xdr:clientData/>
  </xdr:twoCellAnchor>
  <xdr:twoCellAnchor>
    <xdr:from>
      <xdr:col>1</xdr:col>
      <xdr:colOff>109506</xdr:colOff>
      <xdr:row>44</xdr:row>
      <xdr:rowOff>96187</xdr:rowOff>
    </xdr:from>
    <xdr:to>
      <xdr:col>11</xdr:col>
      <xdr:colOff>145678</xdr:colOff>
      <xdr:row>45</xdr:row>
      <xdr:rowOff>194580</xdr:rowOff>
    </xdr:to>
    <xdr:grpSp>
      <xdr:nvGrpSpPr>
        <xdr:cNvPr id="36" name="グループ化 35">
          <a:extLst>
            <a:ext uri="{FF2B5EF4-FFF2-40B4-BE49-F238E27FC236}">
              <a16:creationId xmlns:a16="http://schemas.microsoft.com/office/drawing/2014/main" xmlns="" id="{00000000-0008-0000-1400-000024000000}"/>
            </a:ext>
          </a:extLst>
        </xdr:cNvPr>
        <xdr:cNvGrpSpPr/>
      </xdr:nvGrpSpPr>
      <xdr:grpSpPr>
        <a:xfrm>
          <a:off x="321173" y="9282520"/>
          <a:ext cx="2142255" cy="293127"/>
          <a:chOff x="276226" y="9705600"/>
          <a:chExt cx="2819399" cy="409575"/>
        </a:xfrm>
      </xdr:grpSpPr>
      <xdr:sp macro="" textlink="">
        <xdr:nvSpPr>
          <xdr:cNvPr id="37" name="テキスト ボックス 36">
            <a:extLst>
              <a:ext uri="{FF2B5EF4-FFF2-40B4-BE49-F238E27FC236}">
                <a16:creationId xmlns:a16="http://schemas.microsoft.com/office/drawing/2014/main" xmlns="" id="{00000000-0008-0000-1400-000025000000}"/>
              </a:ext>
            </a:extLst>
          </xdr:cNvPr>
          <xdr:cNvSpPr txBox="1"/>
        </xdr:nvSpPr>
        <xdr:spPr>
          <a:xfrm>
            <a:off x="276226" y="9705600"/>
            <a:ext cx="2076450"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Meiryo UI" panose="020B0604030504040204" pitchFamily="50" charset="-128"/>
                <a:ea typeface="Meiryo UI" panose="020B0604030504040204" pitchFamily="50" charset="-128"/>
              </a:rPr>
              <a:t>気象庁</a:t>
            </a:r>
          </a:p>
        </xdr:txBody>
      </xdr:sp>
      <xdr:sp macro="" textlink="">
        <xdr:nvSpPr>
          <xdr:cNvPr id="38" name="テキスト ボックス 37">
            <a:extLst>
              <a:ext uri="{FF2B5EF4-FFF2-40B4-BE49-F238E27FC236}">
                <a16:creationId xmlns:a16="http://schemas.microsoft.com/office/drawing/2014/main" xmlns="" id="{00000000-0008-0000-1400-000026000000}"/>
              </a:ext>
            </a:extLst>
          </xdr:cNvPr>
          <xdr:cNvSpPr txBox="1"/>
        </xdr:nvSpPr>
        <xdr:spPr>
          <a:xfrm>
            <a:off x="2352675" y="9705600"/>
            <a:ext cx="742950" cy="409575"/>
          </a:xfrm>
          <a:prstGeom prst="rect">
            <a:avLst/>
          </a:prstGeom>
          <a:solidFill>
            <a:schemeClr val="bg1">
              <a:lumMod val="75000"/>
            </a:schemeClr>
          </a:solidFill>
          <a:ln w="9525" cmpd="sng">
            <a:solidFill>
              <a:schemeClr val="bg1">
                <a:lumMod val="75000"/>
              </a:schemeClr>
            </a:solidFill>
          </a:ln>
          <a:effectLst>
            <a:outerShdw blurRad="50800" dist="38100" dir="2700000" algn="tl" rotWithShape="0">
              <a:schemeClr val="tx1">
                <a:alpha val="73000"/>
              </a:schemeClr>
            </a:outerShdw>
          </a:effectLst>
          <a:scene3d>
            <a:camera prst="orthographicFront"/>
            <a:lightRig rig="threePt" dir="t"/>
          </a:scene3d>
          <a:sp3d>
            <a:bevelT w="254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eiryo UI" panose="020B0604030504040204" pitchFamily="50" charset="-128"/>
                <a:ea typeface="Meiryo UI" panose="020B0604030504040204" pitchFamily="50" charset="-128"/>
              </a:rPr>
              <a:t>検索</a:t>
            </a:r>
          </a:p>
        </xdr:txBody>
      </xdr:sp>
    </xdr:grpSp>
    <xdr:clientData/>
  </xdr:twoCellAnchor>
  <xdr:twoCellAnchor>
    <xdr:from>
      <xdr:col>1</xdr:col>
      <xdr:colOff>6403</xdr:colOff>
      <xdr:row>46</xdr:row>
      <xdr:rowOff>70768</xdr:rowOff>
    </xdr:from>
    <xdr:to>
      <xdr:col>10</xdr:col>
      <xdr:colOff>128087</xdr:colOff>
      <xdr:row>48</xdr:row>
      <xdr:rowOff>42501</xdr:rowOff>
    </xdr:to>
    <xdr:sp macro="" textlink="">
      <xdr:nvSpPr>
        <xdr:cNvPr id="39" name="テキスト ボックス 38">
          <a:extLst>
            <a:ext uri="{FF2B5EF4-FFF2-40B4-BE49-F238E27FC236}">
              <a16:creationId xmlns:a16="http://schemas.microsoft.com/office/drawing/2014/main" xmlns="" id="{00000000-0008-0000-1400-000027000000}"/>
            </a:ext>
          </a:extLst>
        </xdr:cNvPr>
        <xdr:cNvSpPr txBox="1"/>
      </xdr:nvSpPr>
      <xdr:spPr>
        <a:xfrm>
          <a:off x="251332" y="10017589"/>
          <a:ext cx="2162755" cy="379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800"/>
            </a:lnSpc>
          </a:pPr>
          <a:r>
            <a:rPr kumimoji="1" lang="en-US" altLang="ja-JP" sz="1200">
              <a:latin typeface="Meiryo UI" panose="020B0604030504040204" pitchFamily="50" charset="-128"/>
              <a:ea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rPr>
            <a:t>検索キーワード</a:t>
          </a:r>
          <a:r>
            <a:rPr kumimoji="1" lang="en-US" altLang="ja-JP" sz="1200">
              <a:latin typeface="Meiryo UI" panose="020B0604030504040204" pitchFamily="50" charset="-128"/>
              <a:ea typeface="Meiryo UI" panose="020B0604030504040204" pitchFamily="50" charset="-128"/>
            </a:rPr>
            <a:t>)</a:t>
          </a:r>
        </a:p>
      </xdr:txBody>
    </xdr:sp>
    <xdr:clientData/>
  </xdr:twoCellAnchor>
  <xdr:twoCellAnchor>
    <xdr:from>
      <xdr:col>1</xdr:col>
      <xdr:colOff>2455</xdr:colOff>
      <xdr:row>48</xdr:row>
      <xdr:rowOff>39616</xdr:rowOff>
    </xdr:from>
    <xdr:to>
      <xdr:col>11</xdr:col>
      <xdr:colOff>136072</xdr:colOff>
      <xdr:row>52</xdr:row>
      <xdr:rowOff>176889</xdr:rowOff>
    </xdr:to>
    <xdr:sp macro="" textlink="'Ｐ５'!$E$8">
      <xdr:nvSpPr>
        <xdr:cNvPr id="40" name="テキスト ボックス 39">
          <a:extLst>
            <a:ext uri="{FF2B5EF4-FFF2-40B4-BE49-F238E27FC236}">
              <a16:creationId xmlns:a16="http://schemas.microsoft.com/office/drawing/2014/main" xmlns="" id="{00000000-0008-0000-1400-000028000000}"/>
            </a:ext>
          </a:extLst>
        </xdr:cNvPr>
        <xdr:cNvSpPr txBox="1"/>
      </xdr:nvSpPr>
      <xdr:spPr>
        <a:xfrm>
          <a:off x="247384" y="10394652"/>
          <a:ext cx="2392402" cy="953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fld id="{485B4929-E9D7-4733-880C-0B455B24C948}" type="TxLink">
            <a:rPr kumimoji="1" lang="en-US" altLang="en-US" sz="1050" b="0" i="0" u="none" strike="noStrike">
              <a:solidFill>
                <a:srgbClr val="000000"/>
              </a:solidFill>
              <a:latin typeface="Meiryo UI"/>
              <a:ea typeface="Meiryo UI"/>
            </a:rPr>
            <a:pPr algn="l"/>
            <a:t>"宮城県 警報"、"0 警報"、"NHK 警報　宮城"、"宮城県 土砂災害警戒情報"　等</a:t>
          </a:fld>
          <a:endParaRPr kumimoji="1" lang="ja-JP" altLang="en-US" sz="1100">
            <a:solidFill>
              <a:srgbClr val="FF0000"/>
            </a:solidFill>
          </a:endParaRPr>
        </a:p>
      </xdr:txBody>
    </xdr:sp>
    <xdr:clientData/>
  </xdr:twoCellAnchor>
  <xdr:twoCellAnchor>
    <xdr:from>
      <xdr:col>11</xdr:col>
      <xdr:colOff>282543</xdr:colOff>
      <xdr:row>42</xdr:row>
      <xdr:rowOff>0</xdr:rowOff>
    </xdr:from>
    <xdr:to>
      <xdr:col>21</xdr:col>
      <xdr:colOff>177704</xdr:colOff>
      <xdr:row>43</xdr:row>
      <xdr:rowOff>98449</xdr:rowOff>
    </xdr:to>
    <xdr:sp macro="" textlink="">
      <xdr:nvSpPr>
        <xdr:cNvPr id="41" name="テキスト ボックス 40">
          <a:extLst>
            <a:ext uri="{FF2B5EF4-FFF2-40B4-BE49-F238E27FC236}">
              <a16:creationId xmlns:a16="http://schemas.microsoft.com/office/drawing/2014/main" xmlns="" id="{00000000-0008-0000-1400-000029000000}"/>
            </a:ext>
          </a:extLst>
        </xdr:cNvPr>
        <xdr:cNvSpPr txBox="1"/>
      </xdr:nvSpPr>
      <xdr:spPr>
        <a:xfrm>
          <a:off x="2786257" y="8951092"/>
          <a:ext cx="2249197" cy="304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300" b="1">
              <a:ln>
                <a:solidFill>
                  <a:schemeClr val="bg1">
                    <a:lumMod val="65000"/>
                  </a:schemeClr>
                </a:solidFill>
              </a:ln>
              <a:solidFill>
                <a:schemeClr val="tx1">
                  <a:lumMod val="65000"/>
                  <a:lumOff val="35000"/>
                </a:schemeClr>
              </a:solidFill>
              <a:latin typeface="Meiryo UI" panose="020B0604030504040204" pitchFamily="50" charset="-128"/>
              <a:ea typeface="Meiryo UI" panose="020B0604030504040204" pitchFamily="50" charset="-128"/>
            </a:rPr>
            <a:t>水位情報を検索</a:t>
          </a:r>
          <a:endParaRPr kumimoji="1" lang="en-US" altLang="ja-JP" sz="1300" b="1">
            <a:ln>
              <a:solidFill>
                <a:schemeClr val="bg1">
                  <a:lumMod val="65000"/>
                </a:schemeClr>
              </a:solidFill>
            </a:ln>
            <a:solidFill>
              <a:schemeClr val="tx1">
                <a:lumMod val="65000"/>
                <a:lumOff val="35000"/>
              </a:schemeClr>
            </a:solidFill>
            <a:latin typeface="Meiryo UI" panose="020B0604030504040204" pitchFamily="50" charset="-128"/>
            <a:ea typeface="Meiryo UI" panose="020B0604030504040204" pitchFamily="50" charset="-128"/>
          </a:endParaRPr>
        </a:p>
      </xdr:txBody>
    </xdr:sp>
    <xdr:clientData/>
  </xdr:twoCellAnchor>
  <xdr:twoCellAnchor>
    <xdr:from>
      <xdr:col>11</xdr:col>
      <xdr:colOff>282749</xdr:colOff>
      <xdr:row>46</xdr:row>
      <xdr:rowOff>69633</xdr:rowOff>
    </xdr:from>
    <xdr:to>
      <xdr:col>21</xdr:col>
      <xdr:colOff>150462</xdr:colOff>
      <xdr:row>48</xdr:row>
      <xdr:rowOff>41366</xdr:rowOff>
    </xdr:to>
    <xdr:sp macro="" textlink="">
      <xdr:nvSpPr>
        <xdr:cNvPr id="45" name="テキスト ボックス 44">
          <a:extLst>
            <a:ext uri="{FF2B5EF4-FFF2-40B4-BE49-F238E27FC236}">
              <a16:creationId xmlns:a16="http://schemas.microsoft.com/office/drawing/2014/main" xmlns="" id="{00000000-0008-0000-1400-00002D000000}"/>
            </a:ext>
          </a:extLst>
        </xdr:cNvPr>
        <xdr:cNvSpPr txBox="1"/>
      </xdr:nvSpPr>
      <xdr:spPr>
        <a:xfrm>
          <a:off x="2786463" y="10016454"/>
          <a:ext cx="2221749" cy="379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800"/>
            </a:lnSpc>
          </a:pPr>
          <a:r>
            <a:rPr kumimoji="1" lang="en-US" altLang="ja-JP" sz="1200">
              <a:latin typeface="Meiryo UI" panose="020B0604030504040204" pitchFamily="50" charset="-128"/>
              <a:ea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rPr>
            <a:t>検索キーワード</a:t>
          </a:r>
          <a:r>
            <a:rPr kumimoji="1" lang="en-US" altLang="ja-JP" sz="1200">
              <a:latin typeface="Meiryo UI" panose="020B0604030504040204" pitchFamily="50" charset="-128"/>
              <a:ea typeface="Meiryo UI" panose="020B0604030504040204" pitchFamily="50" charset="-128"/>
            </a:rPr>
            <a:t>)</a:t>
          </a:r>
        </a:p>
      </xdr:txBody>
    </xdr:sp>
    <xdr:clientData/>
  </xdr:twoCellAnchor>
  <xdr:twoCellAnchor>
    <xdr:from>
      <xdr:col>12</xdr:col>
      <xdr:colOff>8150</xdr:colOff>
      <xdr:row>48</xdr:row>
      <xdr:rowOff>24871</xdr:rowOff>
    </xdr:from>
    <xdr:to>
      <xdr:col>21</xdr:col>
      <xdr:colOff>299357</xdr:colOff>
      <xdr:row>52</xdr:row>
      <xdr:rowOff>1</xdr:rowOff>
    </xdr:to>
    <xdr:sp macro="" textlink="'Ｐ５'!$E$6">
      <xdr:nvSpPr>
        <xdr:cNvPr id="46" name="テキスト ボックス 45">
          <a:extLst>
            <a:ext uri="{FF2B5EF4-FFF2-40B4-BE49-F238E27FC236}">
              <a16:creationId xmlns:a16="http://schemas.microsoft.com/office/drawing/2014/main" xmlns="" id="{00000000-0008-0000-1400-00002E000000}"/>
            </a:ext>
          </a:extLst>
        </xdr:cNvPr>
        <xdr:cNvSpPr txBox="1"/>
      </xdr:nvSpPr>
      <xdr:spPr>
        <a:xfrm>
          <a:off x="2811221" y="10379907"/>
          <a:ext cx="2345886" cy="791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fld id="{DE2E7246-2AB9-4F95-92A9-5AB4D86FB9ED}" type="TxLink">
            <a:rPr kumimoji="1" lang="en-US" altLang="en-US" sz="1100" b="0" i="0" u="none" strike="noStrike">
              <a:solidFill>
                <a:srgbClr val="000000"/>
              </a:solidFill>
              <a:latin typeface="Meiryo UI"/>
              <a:ea typeface="Meiryo UI"/>
            </a:rPr>
            <a:pPr algn="l"/>
            <a:t>"川の防災情報 宮城県 水位"、"宮城県 河川流域情報システム" 、"気象庁 洪水警報の危険度分布"等</a:t>
          </a:fld>
          <a:endParaRPr kumimoji="1" lang="ja-JP" altLang="en-US" sz="1100">
            <a:solidFill>
              <a:srgbClr val="FF0000"/>
            </a:solidFill>
          </a:endParaRPr>
        </a:p>
      </xdr:txBody>
    </xdr:sp>
    <xdr:clientData/>
  </xdr:twoCellAnchor>
  <xdr:twoCellAnchor>
    <xdr:from>
      <xdr:col>21</xdr:col>
      <xdr:colOff>360334</xdr:colOff>
      <xdr:row>42</xdr:row>
      <xdr:rowOff>0</xdr:rowOff>
    </xdr:from>
    <xdr:to>
      <xdr:col>33</xdr:col>
      <xdr:colOff>108858</xdr:colOff>
      <xdr:row>43</xdr:row>
      <xdr:rowOff>100851</xdr:rowOff>
    </xdr:to>
    <xdr:sp macro="" textlink="">
      <xdr:nvSpPr>
        <xdr:cNvPr id="47" name="テキスト ボックス 46">
          <a:extLst>
            <a:ext uri="{FF2B5EF4-FFF2-40B4-BE49-F238E27FC236}">
              <a16:creationId xmlns:a16="http://schemas.microsoft.com/office/drawing/2014/main" xmlns="" id="{00000000-0008-0000-1400-00002F000000}"/>
            </a:ext>
          </a:extLst>
        </xdr:cNvPr>
        <xdr:cNvSpPr txBox="1"/>
      </xdr:nvSpPr>
      <xdr:spPr>
        <a:xfrm>
          <a:off x="5218084" y="8939890"/>
          <a:ext cx="2497167" cy="318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300" b="1">
              <a:ln>
                <a:solidFill>
                  <a:schemeClr val="bg1">
                    <a:lumMod val="65000"/>
                  </a:schemeClr>
                </a:solidFill>
              </a:ln>
              <a:solidFill>
                <a:schemeClr val="tx1">
                  <a:lumMod val="65000"/>
                  <a:lumOff val="35000"/>
                </a:schemeClr>
              </a:solidFill>
              <a:latin typeface="Meiryo UI" panose="020B0604030504040204" pitchFamily="50" charset="-128"/>
              <a:ea typeface="Meiryo UI" panose="020B0604030504040204" pitchFamily="50" charset="-128"/>
            </a:rPr>
            <a:t>避難情報を検索</a:t>
          </a:r>
          <a:endParaRPr kumimoji="1" lang="en-US" altLang="ja-JP" sz="1300" b="1">
            <a:ln>
              <a:solidFill>
                <a:schemeClr val="bg1">
                  <a:lumMod val="65000"/>
                </a:schemeClr>
              </a:solidFill>
            </a:ln>
            <a:solidFill>
              <a:schemeClr val="tx1">
                <a:lumMod val="65000"/>
                <a:lumOff val="35000"/>
              </a:schemeClr>
            </a:solidFill>
            <a:latin typeface="Meiryo UI" panose="020B0604030504040204" pitchFamily="50" charset="-128"/>
            <a:ea typeface="Meiryo UI" panose="020B0604030504040204" pitchFamily="50" charset="-128"/>
          </a:endParaRPr>
        </a:p>
      </xdr:txBody>
    </xdr:sp>
    <xdr:clientData/>
  </xdr:twoCellAnchor>
  <xdr:twoCellAnchor>
    <xdr:from>
      <xdr:col>22</xdr:col>
      <xdr:colOff>5598</xdr:colOff>
      <xdr:row>46</xdr:row>
      <xdr:rowOff>72877</xdr:rowOff>
    </xdr:from>
    <xdr:to>
      <xdr:col>31</xdr:col>
      <xdr:colOff>80181</xdr:colOff>
      <xdr:row>48</xdr:row>
      <xdr:rowOff>39973</xdr:rowOff>
    </xdr:to>
    <xdr:sp macro="" textlink="">
      <xdr:nvSpPr>
        <xdr:cNvPr id="51" name="テキスト ボックス 50">
          <a:extLst>
            <a:ext uri="{FF2B5EF4-FFF2-40B4-BE49-F238E27FC236}">
              <a16:creationId xmlns:a16="http://schemas.microsoft.com/office/drawing/2014/main" xmlns="" id="{00000000-0008-0000-1400-000033000000}"/>
            </a:ext>
          </a:extLst>
        </xdr:cNvPr>
        <xdr:cNvSpPr txBox="1"/>
      </xdr:nvSpPr>
      <xdr:spPr>
        <a:xfrm>
          <a:off x="5257955" y="10019698"/>
          <a:ext cx="2047619" cy="375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800"/>
            </a:lnSpc>
          </a:pPr>
          <a:r>
            <a:rPr kumimoji="1" lang="en-US" altLang="ja-JP" sz="1200">
              <a:latin typeface="Meiryo UI" panose="020B0604030504040204" pitchFamily="50" charset="-128"/>
              <a:ea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rPr>
            <a:t>検索キーワード</a:t>
          </a:r>
          <a:r>
            <a:rPr kumimoji="1" lang="en-US" altLang="ja-JP" sz="1200">
              <a:latin typeface="Meiryo UI" panose="020B0604030504040204" pitchFamily="50" charset="-128"/>
              <a:ea typeface="Meiryo UI" panose="020B0604030504040204" pitchFamily="50" charset="-128"/>
            </a:rPr>
            <a:t>)</a:t>
          </a:r>
        </a:p>
      </xdr:txBody>
    </xdr:sp>
    <xdr:clientData/>
  </xdr:twoCellAnchor>
  <xdr:twoCellAnchor>
    <xdr:from>
      <xdr:col>22</xdr:col>
      <xdr:colOff>4804</xdr:colOff>
      <xdr:row>48</xdr:row>
      <xdr:rowOff>23224</xdr:rowOff>
    </xdr:from>
    <xdr:to>
      <xdr:col>33</xdr:col>
      <xdr:colOff>81642</xdr:colOff>
      <xdr:row>51</xdr:row>
      <xdr:rowOff>27212</xdr:rowOff>
    </xdr:to>
    <xdr:sp macro="" textlink="'Ｐ５'!$E$10">
      <xdr:nvSpPr>
        <xdr:cNvPr id="52" name="テキスト ボックス 51">
          <a:extLst>
            <a:ext uri="{FF2B5EF4-FFF2-40B4-BE49-F238E27FC236}">
              <a16:creationId xmlns:a16="http://schemas.microsoft.com/office/drawing/2014/main" xmlns="" id="{00000000-0008-0000-1400-000034000000}"/>
            </a:ext>
          </a:extLst>
        </xdr:cNvPr>
        <xdr:cNvSpPr txBox="1"/>
      </xdr:nvSpPr>
      <xdr:spPr>
        <a:xfrm>
          <a:off x="5257161" y="10378260"/>
          <a:ext cx="2430874" cy="616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fld id="{05EC50B1-E951-4CDC-9899-E05F99116DB2}" type="TxLink">
            <a:rPr kumimoji="1" lang="en-US" altLang="en-US" sz="1100" b="0" i="0" u="none" strike="noStrike">
              <a:solidFill>
                <a:srgbClr val="000000"/>
              </a:solidFill>
              <a:latin typeface="Meiryo UI"/>
              <a:ea typeface="Meiryo UI"/>
            </a:rPr>
            <a:pPr algn="l"/>
            <a:t>"宮城県　避難"、"0 避難"</a:t>
          </a:fld>
          <a:endParaRPr kumimoji="1" lang="ja-JP" altLang="en-US" sz="1100">
            <a:solidFill>
              <a:srgbClr val="FF0000"/>
            </a:solidFill>
          </a:endParaRPr>
        </a:p>
      </xdr:txBody>
    </xdr:sp>
    <xdr:clientData/>
  </xdr:twoCellAnchor>
  <xdr:twoCellAnchor>
    <xdr:from>
      <xdr:col>13</xdr:col>
      <xdr:colOff>78441</xdr:colOff>
      <xdr:row>0</xdr:row>
      <xdr:rowOff>358588</xdr:rowOff>
    </xdr:from>
    <xdr:to>
      <xdr:col>33</xdr:col>
      <xdr:colOff>216276</xdr:colOff>
      <xdr:row>1</xdr:row>
      <xdr:rowOff>479816</xdr:rowOff>
    </xdr:to>
    <xdr:sp macro="" textlink="">
      <xdr:nvSpPr>
        <xdr:cNvPr id="54" name="吹き出し: 角を丸めた四角形 53">
          <a:extLst>
            <a:ext uri="{FF2B5EF4-FFF2-40B4-BE49-F238E27FC236}">
              <a16:creationId xmlns:a16="http://schemas.microsoft.com/office/drawing/2014/main" xmlns="" id="{00000000-0008-0000-1400-000036000000}"/>
            </a:ext>
          </a:extLst>
        </xdr:cNvPr>
        <xdr:cNvSpPr/>
      </xdr:nvSpPr>
      <xdr:spPr>
        <a:xfrm>
          <a:off x="3031191" y="177613"/>
          <a:ext cx="4690785" cy="483178"/>
        </a:xfrm>
        <a:prstGeom prst="wedgeRoundRectCallout">
          <a:avLst>
            <a:gd name="adj1" fmla="val -57690"/>
            <a:gd name="adj2" fmla="val 2509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0000FF"/>
              </a:solidFill>
              <a:latin typeface="Meiryo UI" panose="020B0604030504040204" pitchFamily="50" charset="-128"/>
              <a:ea typeface="Meiryo UI" panose="020B0604030504040204" pitchFamily="50" charset="-128"/>
            </a:rPr>
            <a:t>洪水のおそれがあると思ったら、カメラを見てみよう！</a:t>
          </a:r>
        </a:p>
      </xdr:txBody>
    </xdr:sp>
    <xdr:clientData/>
  </xdr:twoCellAnchor>
  <xdr:twoCellAnchor>
    <xdr:from>
      <xdr:col>0</xdr:col>
      <xdr:colOff>27214</xdr:colOff>
      <xdr:row>6</xdr:row>
      <xdr:rowOff>3314</xdr:rowOff>
    </xdr:from>
    <xdr:to>
      <xdr:col>7</xdr:col>
      <xdr:colOff>84364</xdr:colOff>
      <xdr:row>8</xdr:row>
      <xdr:rowOff>68130</xdr:rowOff>
    </xdr:to>
    <xdr:sp macro="" textlink="">
      <xdr:nvSpPr>
        <xdr:cNvPr id="55" name="テキスト ボックス 54">
          <a:extLst>
            <a:ext uri="{FF2B5EF4-FFF2-40B4-BE49-F238E27FC236}">
              <a16:creationId xmlns:a16="http://schemas.microsoft.com/office/drawing/2014/main" xmlns="" id="{00000000-0008-0000-1400-000037000000}"/>
            </a:ext>
          </a:extLst>
        </xdr:cNvPr>
        <xdr:cNvSpPr txBox="1"/>
      </xdr:nvSpPr>
      <xdr:spPr>
        <a:xfrm>
          <a:off x="27214" y="1826671"/>
          <a:ext cx="1690007" cy="473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b="1">
              <a:ln>
                <a:solidFill>
                  <a:schemeClr val="bg1">
                    <a:lumMod val="65000"/>
                  </a:schemeClr>
                </a:solidFill>
              </a:ln>
              <a:solidFill>
                <a:schemeClr val="tx1">
                  <a:lumMod val="65000"/>
                  <a:lumOff val="35000"/>
                </a:schemeClr>
              </a:solidFill>
              <a:latin typeface="Meiryo UI" panose="020B0604030504040204" pitchFamily="50" charset="-128"/>
              <a:ea typeface="Meiryo UI" panose="020B0604030504040204" pitchFamily="50" charset="-128"/>
            </a:rPr>
            <a:t>自衛消防隊長</a:t>
          </a:r>
          <a:endParaRPr kumimoji="1" lang="en-US" altLang="ja-JP" sz="1800" b="1">
            <a:ln>
              <a:solidFill>
                <a:schemeClr val="bg1">
                  <a:lumMod val="65000"/>
                </a:schemeClr>
              </a:solidFill>
            </a:ln>
            <a:solidFill>
              <a:schemeClr val="tx1">
                <a:lumMod val="65000"/>
                <a:lumOff val="35000"/>
              </a:schemeClr>
            </a:solidFill>
            <a:latin typeface="Meiryo UI" panose="020B0604030504040204" pitchFamily="50" charset="-128"/>
            <a:ea typeface="Meiryo UI" panose="020B0604030504040204" pitchFamily="50" charset="-128"/>
          </a:endParaRPr>
        </a:p>
      </xdr:txBody>
    </xdr:sp>
    <xdr:clientData/>
  </xdr:twoCellAnchor>
  <xdr:twoCellAnchor>
    <xdr:from>
      <xdr:col>19</xdr:col>
      <xdr:colOff>7458</xdr:colOff>
      <xdr:row>6</xdr:row>
      <xdr:rowOff>7868</xdr:rowOff>
    </xdr:from>
    <xdr:to>
      <xdr:col>22</xdr:col>
      <xdr:colOff>207065</xdr:colOff>
      <xdr:row>8</xdr:row>
      <xdr:rowOff>63159</xdr:rowOff>
    </xdr:to>
    <xdr:sp macro="" textlink="">
      <xdr:nvSpPr>
        <xdr:cNvPr id="56" name="テキスト ボックス 55">
          <a:extLst>
            <a:ext uri="{FF2B5EF4-FFF2-40B4-BE49-F238E27FC236}">
              <a16:creationId xmlns:a16="http://schemas.microsoft.com/office/drawing/2014/main" xmlns="" id="{00000000-0008-0000-1400-000038000000}"/>
            </a:ext>
          </a:extLst>
        </xdr:cNvPr>
        <xdr:cNvSpPr txBox="1"/>
      </xdr:nvSpPr>
      <xdr:spPr>
        <a:xfrm>
          <a:off x="4429779" y="1831225"/>
          <a:ext cx="1029643" cy="463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b="1">
              <a:ln>
                <a:solidFill>
                  <a:schemeClr val="bg1">
                    <a:lumMod val="65000"/>
                  </a:schemeClr>
                </a:solidFill>
              </a:ln>
              <a:solidFill>
                <a:schemeClr val="tx1">
                  <a:lumMod val="65000"/>
                  <a:lumOff val="35000"/>
                </a:schemeClr>
              </a:solidFill>
              <a:latin typeface="Meiryo UI" panose="020B0604030504040204" pitchFamily="50" charset="-128"/>
              <a:ea typeface="Meiryo UI" panose="020B0604030504040204" pitchFamily="50" charset="-128"/>
            </a:rPr>
            <a:t>代行者</a:t>
          </a:r>
          <a:endParaRPr kumimoji="1" lang="ja-JP" altLang="en-US" sz="1800" b="0">
            <a:ln>
              <a:noFill/>
            </a:ln>
            <a:solidFill>
              <a:schemeClr val="tx1">
                <a:lumMod val="65000"/>
                <a:lumOff val="35000"/>
              </a:schemeClr>
            </a:solidFill>
            <a:latin typeface="Meiryo UI" panose="020B0604030504040204" pitchFamily="50" charset="-128"/>
            <a:ea typeface="Meiryo UI" panose="020B0604030504040204" pitchFamily="50" charset="-128"/>
          </a:endParaRPr>
        </a:p>
      </xdr:txBody>
    </xdr:sp>
    <xdr:clientData/>
  </xdr:twoCellAnchor>
  <xdr:twoCellAnchor>
    <xdr:from>
      <xdr:col>4</xdr:col>
      <xdr:colOff>188134</xdr:colOff>
      <xdr:row>9</xdr:row>
      <xdr:rowOff>95250</xdr:rowOff>
    </xdr:from>
    <xdr:to>
      <xdr:col>28</xdr:col>
      <xdr:colOff>71438</xdr:colOff>
      <xdr:row>40</xdr:row>
      <xdr:rowOff>190500</xdr:rowOff>
    </xdr:to>
    <xdr:sp macro="" textlink="">
      <xdr:nvSpPr>
        <xdr:cNvPr id="65" name="正方形/長方形 64">
          <a:extLst>
            <a:ext uri="{FF2B5EF4-FFF2-40B4-BE49-F238E27FC236}">
              <a16:creationId xmlns:a16="http://schemas.microsoft.com/office/drawing/2014/main" xmlns="" id="{00000000-0008-0000-1400-000041000000}"/>
            </a:ext>
          </a:extLst>
        </xdr:cNvPr>
        <xdr:cNvSpPr/>
      </xdr:nvSpPr>
      <xdr:spPr>
        <a:xfrm>
          <a:off x="1140634" y="2109107"/>
          <a:ext cx="5598304" cy="6422572"/>
        </a:xfrm>
        <a:prstGeom prst="rect">
          <a:avLst/>
        </a:prstGeom>
        <a:solidFill>
          <a:schemeClr val="accent5">
            <a:lumMod val="40000"/>
            <a:lumOff val="6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141613</xdr:colOff>
      <xdr:row>26</xdr:row>
      <xdr:rowOff>80822</xdr:rowOff>
    </xdr:from>
    <xdr:to>
      <xdr:col>24</xdr:col>
      <xdr:colOff>171420</xdr:colOff>
      <xdr:row>28</xdr:row>
      <xdr:rowOff>164705</xdr:rowOff>
    </xdr:to>
    <xdr:sp macro="" textlink="">
      <xdr:nvSpPr>
        <xdr:cNvPr id="66" name="テキスト ボックス 65">
          <a:extLst>
            <a:ext uri="{FF2B5EF4-FFF2-40B4-BE49-F238E27FC236}">
              <a16:creationId xmlns:a16="http://schemas.microsoft.com/office/drawing/2014/main" xmlns="" id="{00000000-0008-0000-1400-000042000000}"/>
            </a:ext>
          </a:extLst>
        </xdr:cNvPr>
        <xdr:cNvSpPr txBox="1"/>
      </xdr:nvSpPr>
      <xdr:spPr>
        <a:xfrm>
          <a:off x="2944684" y="6067965"/>
          <a:ext cx="3023379" cy="4920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eiryo UI" panose="020B0604030504040204" pitchFamily="50" charset="-128"/>
              <a:ea typeface="Meiryo UI" panose="020B0604030504040204" pitchFamily="50" charset="-128"/>
            </a:rPr>
            <a:t>が </a:t>
          </a:r>
          <a:r>
            <a:rPr kumimoji="1" lang="ja-JP" altLang="en-US"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rPr>
            <a:t>避難判断水位 </a:t>
          </a:r>
          <a:r>
            <a:rPr kumimoji="1" lang="ja-JP" altLang="en-US" sz="1800">
              <a:solidFill>
                <a:sysClr val="windowText" lastClr="000000"/>
              </a:solidFill>
              <a:latin typeface="Meiryo UI" panose="020B0604030504040204" pitchFamily="50" charset="-128"/>
              <a:ea typeface="Meiryo UI" panose="020B0604030504040204" pitchFamily="50" charset="-128"/>
            </a:rPr>
            <a:t>に到達</a:t>
          </a:r>
        </a:p>
      </xdr:txBody>
    </xdr:sp>
    <xdr:clientData/>
  </xdr:twoCellAnchor>
  <xdr:twoCellAnchor>
    <xdr:from>
      <xdr:col>12</xdr:col>
      <xdr:colOff>171588</xdr:colOff>
      <xdr:row>32</xdr:row>
      <xdr:rowOff>33899</xdr:rowOff>
    </xdr:from>
    <xdr:to>
      <xdr:col>24</xdr:col>
      <xdr:colOff>113108</xdr:colOff>
      <xdr:row>34</xdr:row>
      <xdr:rowOff>119549</xdr:rowOff>
    </xdr:to>
    <xdr:sp macro="" textlink="">
      <xdr:nvSpPr>
        <xdr:cNvPr id="67" name="テキスト ボックス 66">
          <a:extLst>
            <a:ext uri="{FF2B5EF4-FFF2-40B4-BE49-F238E27FC236}">
              <a16:creationId xmlns:a16="http://schemas.microsoft.com/office/drawing/2014/main" xmlns="" id="{00000000-0008-0000-1400-000043000000}"/>
            </a:ext>
          </a:extLst>
        </xdr:cNvPr>
        <xdr:cNvSpPr txBox="1"/>
      </xdr:nvSpPr>
      <xdr:spPr>
        <a:xfrm>
          <a:off x="2974659" y="7245685"/>
          <a:ext cx="2935092" cy="493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eiryo UI" panose="020B0604030504040204" pitchFamily="50" charset="-128"/>
              <a:ea typeface="Meiryo UI" panose="020B0604030504040204" pitchFamily="50" charset="-128"/>
            </a:rPr>
            <a:t>が </a:t>
          </a:r>
          <a:r>
            <a:rPr kumimoji="1" lang="ja-JP" altLang="en-US" sz="1800" b="1">
              <a:ln>
                <a:solidFill>
                  <a:schemeClr val="bg1">
                    <a:lumMod val="50000"/>
                  </a:schemeClr>
                </a:solidFill>
              </a:ln>
              <a:solidFill>
                <a:srgbClr val="FFFF00"/>
              </a:solidFill>
              <a:latin typeface="Meiryo UI" panose="020B0604030504040204" pitchFamily="50" charset="-128"/>
              <a:ea typeface="Meiryo UI" panose="020B0604030504040204" pitchFamily="50" charset="-128"/>
            </a:rPr>
            <a:t>氾濫注意水位 </a:t>
          </a:r>
          <a:r>
            <a:rPr kumimoji="1" lang="ja-JP" altLang="en-US" sz="1800">
              <a:solidFill>
                <a:sysClr val="windowText" lastClr="000000"/>
              </a:solidFill>
              <a:latin typeface="Meiryo UI" panose="020B0604030504040204" pitchFamily="50" charset="-128"/>
              <a:ea typeface="Meiryo UI" panose="020B0604030504040204" pitchFamily="50" charset="-128"/>
            </a:rPr>
            <a:t>に到達</a:t>
          </a:r>
        </a:p>
      </xdr:txBody>
    </xdr:sp>
    <xdr:clientData/>
  </xdr:twoCellAnchor>
  <xdr:twoCellAnchor>
    <xdr:from>
      <xdr:col>7</xdr:col>
      <xdr:colOff>131869</xdr:colOff>
      <xdr:row>33</xdr:row>
      <xdr:rowOff>38941</xdr:rowOff>
    </xdr:from>
    <xdr:to>
      <xdr:col>8</xdr:col>
      <xdr:colOff>117284</xdr:colOff>
      <xdr:row>34</xdr:row>
      <xdr:rowOff>6838</xdr:rowOff>
    </xdr:to>
    <xdr:sp macro="" textlink="">
      <xdr:nvSpPr>
        <xdr:cNvPr id="70" name="二等辺三角形 69">
          <a:extLst>
            <a:ext uri="{FF2B5EF4-FFF2-40B4-BE49-F238E27FC236}">
              <a16:creationId xmlns:a16="http://schemas.microsoft.com/office/drawing/2014/main" xmlns="" id="{00000000-0008-0000-1400-000046000000}"/>
            </a:ext>
          </a:extLst>
        </xdr:cNvPr>
        <xdr:cNvSpPr/>
      </xdr:nvSpPr>
      <xdr:spPr>
        <a:xfrm>
          <a:off x="1764726" y="7454834"/>
          <a:ext cx="203129" cy="172004"/>
        </a:xfrm>
        <a:prstGeom prst="triangle">
          <a:avLst/>
        </a:prstGeom>
        <a:scene3d>
          <a:camera prst="orthographicFront">
            <a:rot lat="10800000" lon="0" rev="0"/>
          </a:camera>
          <a:lightRig rig="threePt" dir="t"/>
        </a:scene3d>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112098</xdr:colOff>
      <xdr:row>27</xdr:row>
      <xdr:rowOff>73680</xdr:rowOff>
    </xdr:from>
    <xdr:to>
      <xdr:col>8</xdr:col>
      <xdr:colOff>91110</xdr:colOff>
      <xdr:row>28</xdr:row>
      <xdr:rowOff>39109</xdr:rowOff>
    </xdr:to>
    <xdr:sp macro="" textlink="">
      <xdr:nvSpPr>
        <xdr:cNvPr id="71" name="二等辺三角形 70">
          <a:extLst>
            <a:ext uri="{FF2B5EF4-FFF2-40B4-BE49-F238E27FC236}">
              <a16:creationId xmlns:a16="http://schemas.microsoft.com/office/drawing/2014/main" xmlns="" id="{00000000-0008-0000-1400-000047000000}"/>
            </a:ext>
          </a:extLst>
        </xdr:cNvPr>
        <xdr:cNvSpPr/>
      </xdr:nvSpPr>
      <xdr:spPr>
        <a:xfrm>
          <a:off x="1744955" y="6264930"/>
          <a:ext cx="196726" cy="169536"/>
        </a:xfrm>
        <a:prstGeom prst="triangle">
          <a:avLst/>
        </a:prstGeom>
        <a:scene3d>
          <a:camera prst="orthographicFront">
            <a:rot lat="10800000" lon="0" rev="0"/>
          </a:camera>
          <a:lightRig rig="threePt" dir="t"/>
        </a:scene3d>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88182</xdr:colOff>
      <xdr:row>33</xdr:row>
      <xdr:rowOff>168930</xdr:rowOff>
    </xdr:from>
    <xdr:to>
      <xdr:col>23</xdr:col>
      <xdr:colOff>278278</xdr:colOff>
      <xdr:row>36</xdr:row>
      <xdr:rowOff>51107</xdr:rowOff>
    </xdr:to>
    <xdr:sp macro="" textlink="">
      <xdr:nvSpPr>
        <xdr:cNvPr id="72" name="テキスト ボックス 71">
          <a:extLst>
            <a:ext uri="{FF2B5EF4-FFF2-40B4-BE49-F238E27FC236}">
              <a16:creationId xmlns:a16="http://schemas.microsoft.com/office/drawing/2014/main" xmlns="" id="{00000000-0008-0000-1400-000048000000}"/>
            </a:ext>
          </a:extLst>
        </xdr:cNvPr>
        <xdr:cNvSpPr txBox="1"/>
      </xdr:nvSpPr>
      <xdr:spPr>
        <a:xfrm>
          <a:off x="2156468" y="7584823"/>
          <a:ext cx="3632703" cy="494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eiryo UI" panose="020B0604030504040204" pitchFamily="50" charset="-128"/>
              <a:ea typeface="Meiryo UI" panose="020B0604030504040204" pitchFamily="50" charset="-128"/>
            </a:rPr>
            <a:t>または、</a:t>
          </a:r>
          <a:r>
            <a:rPr kumimoji="1" lang="ja-JP" altLang="en-US" sz="1800" b="1">
              <a:ln>
                <a:solidFill>
                  <a:schemeClr val="bg1">
                    <a:lumMod val="50000"/>
                  </a:schemeClr>
                </a:solidFill>
              </a:ln>
              <a:solidFill>
                <a:srgbClr val="FFFF00"/>
              </a:solidFill>
              <a:latin typeface="Meiryo UI" panose="020B0604030504040204" pitchFamily="50" charset="-128"/>
              <a:ea typeface="Meiryo UI" panose="020B0604030504040204" pitchFamily="50" charset="-128"/>
            </a:rPr>
            <a:t>大雨洪水注意報 </a:t>
          </a:r>
          <a:r>
            <a:rPr kumimoji="1" lang="ja-JP" altLang="en-US" sz="1800">
              <a:solidFill>
                <a:sysClr val="windowText" lastClr="000000"/>
              </a:solidFill>
              <a:latin typeface="Meiryo UI" panose="020B0604030504040204" pitchFamily="50" charset="-128"/>
              <a:ea typeface="Meiryo UI" panose="020B0604030504040204" pitchFamily="50" charset="-128"/>
            </a:rPr>
            <a:t>が発表</a:t>
          </a:r>
        </a:p>
      </xdr:txBody>
    </xdr:sp>
    <xdr:clientData/>
  </xdr:twoCellAnchor>
  <xdr:twoCellAnchor>
    <xdr:from>
      <xdr:col>9</xdr:col>
      <xdr:colOff>215130</xdr:colOff>
      <xdr:row>12</xdr:row>
      <xdr:rowOff>71661</xdr:rowOff>
    </xdr:from>
    <xdr:to>
      <xdr:col>23</xdr:col>
      <xdr:colOff>138744</xdr:colOff>
      <xdr:row>14</xdr:row>
      <xdr:rowOff>153277</xdr:rowOff>
    </xdr:to>
    <xdr:sp macro="" textlink="">
      <xdr:nvSpPr>
        <xdr:cNvPr id="73" name="テキスト ボックス 72">
          <a:extLst>
            <a:ext uri="{FF2B5EF4-FFF2-40B4-BE49-F238E27FC236}">
              <a16:creationId xmlns:a16="http://schemas.microsoft.com/office/drawing/2014/main" xmlns="" id="{00000000-0008-0000-1400-000049000000}"/>
            </a:ext>
          </a:extLst>
        </xdr:cNvPr>
        <xdr:cNvSpPr txBox="1"/>
      </xdr:nvSpPr>
      <xdr:spPr>
        <a:xfrm>
          <a:off x="2283416" y="3078840"/>
          <a:ext cx="3366221" cy="4898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eiryo UI" panose="020B0604030504040204" pitchFamily="50" charset="-128"/>
              <a:ea typeface="Meiryo UI" panose="020B0604030504040204" pitchFamily="50" charset="-128"/>
            </a:rPr>
            <a:t>または、</a:t>
          </a:r>
          <a:r>
            <a:rPr kumimoji="1" lang="ja-JP" altLang="en-US" sz="1800" b="1">
              <a:ln>
                <a:solidFill>
                  <a:schemeClr val="bg1">
                    <a:lumMod val="65000"/>
                  </a:schemeClr>
                </a:solidFill>
              </a:ln>
              <a:solidFill>
                <a:srgbClr val="FF0000"/>
              </a:solidFill>
              <a:latin typeface="Meiryo UI" panose="020B0604030504040204" pitchFamily="50" charset="-128"/>
              <a:ea typeface="Meiryo UI" panose="020B0604030504040204" pitchFamily="50" charset="-128"/>
            </a:rPr>
            <a:t>大雨特別警報 </a:t>
          </a:r>
          <a:r>
            <a:rPr kumimoji="1" lang="ja-JP" altLang="en-US" sz="1800">
              <a:solidFill>
                <a:sysClr val="windowText" lastClr="000000"/>
              </a:solidFill>
              <a:latin typeface="Meiryo UI" panose="020B0604030504040204" pitchFamily="50" charset="-128"/>
              <a:ea typeface="Meiryo UI" panose="020B0604030504040204" pitchFamily="50" charset="-128"/>
            </a:rPr>
            <a:t>が発表</a:t>
          </a:r>
        </a:p>
      </xdr:txBody>
    </xdr:sp>
    <xdr:clientData/>
  </xdr:twoCellAnchor>
  <xdr:twoCellAnchor>
    <xdr:from>
      <xdr:col>10</xdr:col>
      <xdr:colOff>26631</xdr:colOff>
      <xdr:row>27</xdr:row>
      <xdr:rowOff>197505</xdr:rowOff>
    </xdr:from>
    <xdr:to>
      <xdr:col>23</xdr:col>
      <xdr:colOff>210341</xdr:colOff>
      <xdr:row>30</xdr:row>
      <xdr:rowOff>81449</xdr:rowOff>
    </xdr:to>
    <xdr:sp macro="" textlink="">
      <xdr:nvSpPr>
        <xdr:cNvPr id="74" name="テキスト ボックス 73">
          <a:extLst>
            <a:ext uri="{FF2B5EF4-FFF2-40B4-BE49-F238E27FC236}">
              <a16:creationId xmlns:a16="http://schemas.microsoft.com/office/drawing/2014/main" xmlns="" id="{00000000-0008-0000-1400-00004A000000}"/>
            </a:ext>
          </a:extLst>
        </xdr:cNvPr>
        <xdr:cNvSpPr txBox="1"/>
      </xdr:nvSpPr>
      <xdr:spPr>
        <a:xfrm>
          <a:off x="2312631" y="6388755"/>
          <a:ext cx="3408603" cy="496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eiryo UI" panose="020B0604030504040204" pitchFamily="50" charset="-128"/>
              <a:ea typeface="Meiryo UI" panose="020B0604030504040204" pitchFamily="50" charset="-128"/>
            </a:rPr>
            <a:t>または、</a:t>
          </a:r>
          <a:r>
            <a:rPr kumimoji="1" lang="ja-JP" altLang="en-US"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rPr>
            <a:t>大雨洪水警報 </a:t>
          </a:r>
          <a:r>
            <a:rPr kumimoji="1" lang="ja-JP" altLang="en-US" sz="1800">
              <a:solidFill>
                <a:sysClr val="windowText" lastClr="000000"/>
              </a:solidFill>
              <a:latin typeface="Meiryo UI" panose="020B0604030504040204" pitchFamily="50" charset="-128"/>
              <a:ea typeface="Meiryo UI" panose="020B0604030504040204" pitchFamily="50" charset="-128"/>
            </a:rPr>
            <a:t>が発表</a:t>
          </a:r>
        </a:p>
      </xdr:txBody>
    </xdr:sp>
    <xdr:clientData/>
  </xdr:twoCellAnchor>
  <xdr:twoCellAnchor>
    <xdr:from>
      <xdr:col>12</xdr:col>
      <xdr:colOff>118922</xdr:colOff>
      <xdr:row>10</xdr:row>
      <xdr:rowOff>160562</xdr:rowOff>
    </xdr:from>
    <xdr:to>
      <xdr:col>25</xdr:col>
      <xdr:colOff>75661</xdr:colOff>
      <xdr:row>12</xdr:row>
      <xdr:rowOff>199286</xdr:rowOff>
    </xdr:to>
    <xdr:sp macro="" textlink="">
      <xdr:nvSpPr>
        <xdr:cNvPr id="75" name="テキスト ボックス 74">
          <a:extLst>
            <a:ext uri="{FF2B5EF4-FFF2-40B4-BE49-F238E27FC236}">
              <a16:creationId xmlns:a16="http://schemas.microsoft.com/office/drawing/2014/main" xmlns="" id="{00000000-0008-0000-1400-00004B000000}"/>
            </a:ext>
          </a:extLst>
        </xdr:cNvPr>
        <xdr:cNvSpPr txBox="1"/>
      </xdr:nvSpPr>
      <xdr:spPr>
        <a:xfrm>
          <a:off x="2921993" y="2759526"/>
          <a:ext cx="3195239" cy="446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eiryo UI" panose="020B0604030504040204" pitchFamily="50" charset="-128"/>
              <a:ea typeface="Meiryo UI" panose="020B0604030504040204" pitchFamily="50" charset="-128"/>
            </a:rPr>
            <a:t>が </a:t>
          </a:r>
          <a:r>
            <a:rPr kumimoji="1" lang="ja-JP" altLang="en-US" sz="1800" b="1">
              <a:ln>
                <a:solidFill>
                  <a:schemeClr val="bg1">
                    <a:lumMod val="65000"/>
                  </a:schemeClr>
                </a:solidFill>
              </a:ln>
              <a:solidFill>
                <a:srgbClr val="FF0000"/>
              </a:solidFill>
              <a:latin typeface="Meiryo UI" panose="020B0604030504040204" pitchFamily="50" charset="-128"/>
              <a:ea typeface="Meiryo UI" panose="020B0604030504040204" pitchFamily="50" charset="-128"/>
            </a:rPr>
            <a:t>氾濫危険水位 </a:t>
          </a:r>
          <a:r>
            <a:rPr kumimoji="1" lang="ja-JP" altLang="en-US" sz="1800">
              <a:solidFill>
                <a:sysClr val="windowText" lastClr="000000"/>
              </a:solidFill>
              <a:latin typeface="Meiryo UI" panose="020B0604030504040204" pitchFamily="50" charset="-128"/>
              <a:ea typeface="Meiryo UI" panose="020B0604030504040204" pitchFamily="50" charset="-128"/>
            </a:rPr>
            <a:t>に到達</a:t>
          </a:r>
        </a:p>
      </xdr:txBody>
    </xdr:sp>
    <xdr:clientData/>
  </xdr:twoCellAnchor>
  <xdr:twoCellAnchor>
    <xdr:from>
      <xdr:col>7</xdr:col>
      <xdr:colOff>122466</xdr:colOff>
      <xdr:row>10</xdr:row>
      <xdr:rowOff>146954</xdr:rowOff>
    </xdr:from>
    <xdr:to>
      <xdr:col>13</xdr:col>
      <xdr:colOff>95250</xdr:colOff>
      <xdr:row>12</xdr:row>
      <xdr:rowOff>195552</xdr:rowOff>
    </xdr:to>
    <xdr:sp macro="" textlink="'Ｐ３-１'!AL4">
      <xdr:nvSpPr>
        <xdr:cNvPr id="76" name="テキスト ボックス 75">
          <a:extLst>
            <a:ext uri="{FF2B5EF4-FFF2-40B4-BE49-F238E27FC236}">
              <a16:creationId xmlns:a16="http://schemas.microsoft.com/office/drawing/2014/main" xmlns="" id="{00000000-0008-0000-1400-00004C000000}"/>
            </a:ext>
          </a:extLst>
        </xdr:cNvPr>
        <xdr:cNvSpPr txBox="1"/>
      </xdr:nvSpPr>
      <xdr:spPr>
        <a:xfrm>
          <a:off x="1755323" y="2745918"/>
          <a:ext cx="1401534" cy="456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D84525FF-D032-48B9-BC3A-92F5D2180E16}" type="TxLink">
            <a:rPr kumimoji="1" lang="ja-JP" altLang="en-US" sz="1800" b="0" i="0" u="none" strike="noStrike">
              <a:solidFill>
                <a:srgbClr val="FF0000"/>
              </a:solidFill>
              <a:latin typeface="Meiryo UI"/>
              <a:ea typeface="Meiryo UI"/>
            </a:rPr>
            <a:pPr algn="ctr"/>
            <a:t>－</a:t>
          </a:fld>
          <a:endParaRPr kumimoji="1" lang="ja-JP" altLang="en-US" sz="7200">
            <a:solidFill>
              <a:srgbClr val="FF0000"/>
            </a:solidFill>
          </a:endParaRPr>
        </a:p>
      </xdr:txBody>
    </xdr:sp>
    <xdr:clientData/>
  </xdr:twoCellAnchor>
  <xdr:twoCellAnchor>
    <xdr:from>
      <xdr:col>6</xdr:col>
      <xdr:colOff>92883</xdr:colOff>
      <xdr:row>38</xdr:row>
      <xdr:rowOff>87426</xdr:rowOff>
    </xdr:from>
    <xdr:to>
      <xdr:col>25</xdr:col>
      <xdr:colOff>151496</xdr:colOff>
      <xdr:row>38</xdr:row>
      <xdr:rowOff>87426</xdr:rowOff>
    </xdr:to>
    <xdr:cxnSp macro="">
      <xdr:nvCxnSpPr>
        <xdr:cNvPr id="77" name="直線コネクタ 76">
          <a:extLst>
            <a:ext uri="{FF2B5EF4-FFF2-40B4-BE49-F238E27FC236}">
              <a16:creationId xmlns:a16="http://schemas.microsoft.com/office/drawing/2014/main" xmlns="" id="{00000000-0008-0000-1400-00004D000000}"/>
            </a:ext>
          </a:extLst>
        </xdr:cNvPr>
        <xdr:cNvCxnSpPr/>
      </xdr:nvCxnSpPr>
      <xdr:spPr>
        <a:xfrm>
          <a:off x="1397808" y="7907451"/>
          <a:ext cx="4697288"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37845</xdr:colOff>
      <xdr:row>11</xdr:row>
      <xdr:rowOff>148769</xdr:rowOff>
    </xdr:from>
    <xdr:to>
      <xdr:col>8</xdr:col>
      <xdr:colOff>16857</xdr:colOff>
      <xdr:row>12</xdr:row>
      <xdr:rowOff>114264</xdr:rowOff>
    </xdr:to>
    <xdr:sp macro="" textlink="">
      <xdr:nvSpPr>
        <xdr:cNvPr id="78" name="二等辺三角形 77">
          <a:extLst>
            <a:ext uri="{FF2B5EF4-FFF2-40B4-BE49-F238E27FC236}">
              <a16:creationId xmlns:a16="http://schemas.microsoft.com/office/drawing/2014/main" xmlns="" id="{00000000-0008-0000-1400-00004E000000}"/>
            </a:ext>
          </a:extLst>
        </xdr:cNvPr>
        <xdr:cNvSpPr/>
      </xdr:nvSpPr>
      <xdr:spPr>
        <a:xfrm>
          <a:off x="1670702" y="2951840"/>
          <a:ext cx="196726" cy="169603"/>
        </a:xfrm>
        <a:prstGeom prst="triangle">
          <a:avLst/>
        </a:prstGeom>
        <a:scene3d>
          <a:camera prst="orthographicFront">
            <a:rot lat="10800000" lon="0" rev="0"/>
          </a:camera>
          <a:lightRig rig="threePt" dir="t"/>
        </a:scene3d>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178608</xdr:colOff>
      <xdr:row>8</xdr:row>
      <xdr:rowOff>161925</xdr:rowOff>
    </xdr:from>
    <xdr:to>
      <xdr:col>32</xdr:col>
      <xdr:colOff>11002</xdr:colOff>
      <xdr:row>40</xdr:row>
      <xdr:rowOff>39386</xdr:rowOff>
    </xdr:to>
    <xdr:sp macro="" textlink="">
      <xdr:nvSpPr>
        <xdr:cNvPr id="79" name="台形 78">
          <a:extLst>
            <a:ext uri="{FF2B5EF4-FFF2-40B4-BE49-F238E27FC236}">
              <a16:creationId xmlns:a16="http://schemas.microsoft.com/office/drawing/2014/main" xmlns="" id="{00000000-0008-0000-1400-00004F000000}"/>
            </a:ext>
          </a:extLst>
        </xdr:cNvPr>
        <xdr:cNvSpPr/>
      </xdr:nvSpPr>
      <xdr:spPr>
        <a:xfrm>
          <a:off x="6341283" y="2019300"/>
          <a:ext cx="984919" cy="6240161"/>
        </a:xfrm>
        <a:prstGeom prst="trapezoid">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35720</xdr:colOff>
      <xdr:row>24</xdr:row>
      <xdr:rowOff>10186</xdr:rowOff>
    </xdr:from>
    <xdr:to>
      <xdr:col>31</xdr:col>
      <xdr:colOff>35720</xdr:colOff>
      <xdr:row>27</xdr:row>
      <xdr:rowOff>117686</xdr:rowOff>
    </xdr:to>
    <xdr:sp macro="" textlink="">
      <xdr:nvSpPr>
        <xdr:cNvPr id="80" name="正方形/長方形 79">
          <a:extLst>
            <a:ext uri="{FF2B5EF4-FFF2-40B4-BE49-F238E27FC236}">
              <a16:creationId xmlns:a16="http://schemas.microsoft.com/office/drawing/2014/main" xmlns="" id="{00000000-0008-0000-1400-000050000000}"/>
            </a:ext>
          </a:extLst>
        </xdr:cNvPr>
        <xdr:cNvSpPr/>
      </xdr:nvSpPr>
      <xdr:spPr>
        <a:xfrm>
          <a:off x="6417470" y="5029861"/>
          <a:ext cx="742950" cy="707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ja-JP" altLang="en-US" sz="1800" b="1">
              <a:latin typeface="Meiryo UI" panose="020B0604030504040204" pitchFamily="50" charset="-128"/>
              <a:ea typeface="Meiryo UI" panose="020B0604030504040204" pitchFamily="50" charset="-128"/>
            </a:rPr>
            <a:t>堤防</a:t>
          </a:r>
          <a:endParaRPr kumimoji="1" lang="en-US" altLang="ja-JP" sz="1800" b="1">
            <a:latin typeface="Meiryo UI" panose="020B0604030504040204" pitchFamily="50" charset="-128"/>
            <a:ea typeface="Meiryo UI" panose="020B0604030504040204" pitchFamily="50" charset="-128"/>
          </a:endParaRPr>
        </a:p>
        <a:p>
          <a:pPr algn="r"/>
          <a:endParaRPr kumimoji="1" lang="ja-JP" altLang="en-US" sz="1800" b="1"/>
        </a:p>
      </xdr:txBody>
    </xdr:sp>
    <xdr:clientData/>
  </xdr:twoCellAnchor>
  <xdr:twoCellAnchor>
    <xdr:from>
      <xdr:col>1</xdr:col>
      <xdr:colOff>176892</xdr:colOff>
      <xdr:row>35</xdr:row>
      <xdr:rowOff>0</xdr:rowOff>
    </xdr:from>
    <xdr:to>
      <xdr:col>4</xdr:col>
      <xdr:colOff>149276</xdr:colOff>
      <xdr:row>41</xdr:row>
      <xdr:rowOff>126</xdr:rowOff>
    </xdr:to>
    <xdr:sp macro="" textlink="">
      <xdr:nvSpPr>
        <xdr:cNvPr id="81" name="正方形/長方形 80">
          <a:extLst>
            <a:ext uri="{FF2B5EF4-FFF2-40B4-BE49-F238E27FC236}">
              <a16:creationId xmlns:a16="http://schemas.microsoft.com/office/drawing/2014/main" xmlns="" id="{00000000-0008-0000-1400-000051000000}"/>
            </a:ext>
          </a:extLst>
        </xdr:cNvPr>
        <xdr:cNvSpPr/>
      </xdr:nvSpPr>
      <xdr:spPr>
        <a:xfrm>
          <a:off x="421821" y="7320643"/>
          <a:ext cx="598312" cy="1224769"/>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59532</xdr:colOff>
      <xdr:row>38</xdr:row>
      <xdr:rowOff>95249</xdr:rowOff>
    </xdr:from>
    <xdr:to>
      <xdr:col>30</xdr:col>
      <xdr:colOff>121445</xdr:colOff>
      <xdr:row>40</xdr:row>
      <xdr:rowOff>202405</xdr:rowOff>
    </xdr:to>
    <xdr:sp macro="" textlink="">
      <xdr:nvSpPr>
        <xdr:cNvPr id="82" name="正方形/長方形 81">
          <a:extLst>
            <a:ext uri="{FF2B5EF4-FFF2-40B4-BE49-F238E27FC236}">
              <a16:creationId xmlns:a16="http://schemas.microsoft.com/office/drawing/2014/main" xmlns="" id="{00000000-0008-0000-1400-000052000000}"/>
            </a:ext>
          </a:extLst>
        </xdr:cNvPr>
        <xdr:cNvSpPr/>
      </xdr:nvSpPr>
      <xdr:spPr>
        <a:xfrm>
          <a:off x="1145382" y="7915274"/>
          <a:ext cx="5929313" cy="507206"/>
        </a:xfrm>
        <a:prstGeom prst="rect">
          <a:avLst/>
        </a:prstGeom>
        <a:solidFill>
          <a:schemeClr val="accent5">
            <a:lumMod val="60000"/>
            <a:lumOff val="4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7159</xdr:colOff>
      <xdr:row>38</xdr:row>
      <xdr:rowOff>119061</xdr:rowOff>
    </xdr:from>
    <xdr:to>
      <xdr:col>21</xdr:col>
      <xdr:colOff>81643</xdr:colOff>
      <xdr:row>40</xdr:row>
      <xdr:rowOff>150557</xdr:rowOff>
    </xdr:to>
    <xdr:sp macro="" textlink="">
      <xdr:nvSpPr>
        <xdr:cNvPr id="83" name="テキスト ボックス 82">
          <a:extLst>
            <a:ext uri="{FF2B5EF4-FFF2-40B4-BE49-F238E27FC236}">
              <a16:creationId xmlns:a16="http://schemas.microsoft.com/office/drawing/2014/main" xmlns="" id="{00000000-0008-0000-1400-000053000000}"/>
            </a:ext>
          </a:extLst>
        </xdr:cNvPr>
        <xdr:cNvSpPr txBox="1"/>
      </xdr:nvSpPr>
      <xdr:spPr>
        <a:xfrm>
          <a:off x="3236134" y="7939086"/>
          <a:ext cx="1608009" cy="431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eiryo UI" panose="020B0604030504040204" pitchFamily="50" charset="-128"/>
              <a:ea typeface="Meiryo UI" panose="020B0604030504040204" pitchFamily="50" charset="-128"/>
            </a:rPr>
            <a:t>ふだんの水位</a:t>
          </a:r>
          <a:endParaRPr kumimoji="1" lang="ja-JP" altLang="en-US" sz="18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4</xdr:col>
      <xdr:colOff>83358</xdr:colOff>
      <xdr:row>36</xdr:row>
      <xdr:rowOff>154780</xdr:rowOff>
    </xdr:from>
    <xdr:to>
      <xdr:col>8</xdr:col>
      <xdr:colOff>157977</xdr:colOff>
      <xdr:row>40</xdr:row>
      <xdr:rowOff>198026</xdr:rowOff>
    </xdr:to>
    <xdr:sp macro="" textlink="">
      <xdr:nvSpPr>
        <xdr:cNvPr id="84" name="台形 83">
          <a:extLst>
            <a:ext uri="{FF2B5EF4-FFF2-40B4-BE49-F238E27FC236}">
              <a16:creationId xmlns:a16="http://schemas.microsoft.com/office/drawing/2014/main" xmlns="" id="{00000000-0008-0000-1400-000054000000}"/>
            </a:ext>
          </a:extLst>
        </xdr:cNvPr>
        <xdr:cNvSpPr/>
      </xdr:nvSpPr>
      <xdr:spPr>
        <a:xfrm>
          <a:off x="950133" y="7574755"/>
          <a:ext cx="950919" cy="843346"/>
        </a:xfrm>
        <a:prstGeom prst="trapezoid">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211946</xdr:colOff>
      <xdr:row>36</xdr:row>
      <xdr:rowOff>166687</xdr:rowOff>
    </xdr:from>
    <xdr:to>
      <xdr:col>29</xdr:col>
      <xdr:colOff>47625</xdr:colOff>
      <xdr:row>40</xdr:row>
      <xdr:rowOff>198024</xdr:rowOff>
    </xdr:to>
    <xdr:sp macro="" textlink="">
      <xdr:nvSpPr>
        <xdr:cNvPr id="85" name="台形 84">
          <a:extLst>
            <a:ext uri="{FF2B5EF4-FFF2-40B4-BE49-F238E27FC236}">
              <a16:creationId xmlns:a16="http://schemas.microsoft.com/office/drawing/2014/main" xmlns="" id="{00000000-0008-0000-1400-000055000000}"/>
            </a:ext>
          </a:extLst>
        </xdr:cNvPr>
        <xdr:cNvSpPr/>
      </xdr:nvSpPr>
      <xdr:spPr>
        <a:xfrm>
          <a:off x="5917421" y="7586662"/>
          <a:ext cx="892954" cy="831437"/>
        </a:xfrm>
        <a:prstGeom prst="trapezoid">
          <a:avLst>
            <a:gd name="adj" fmla="val 16837"/>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135745</xdr:colOff>
      <xdr:row>34</xdr:row>
      <xdr:rowOff>190500</xdr:rowOff>
    </xdr:from>
    <xdr:to>
      <xdr:col>33</xdr:col>
      <xdr:colOff>33619</xdr:colOff>
      <xdr:row>41</xdr:row>
      <xdr:rowOff>0</xdr:rowOff>
    </xdr:to>
    <xdr:sp macro="" textlink="">
      <xdr:nvSpPr>
        <xdr:cNvPr id="86" name="正方形/長方形 85">
          <a:extLst>
            <a:ext uri="{FF2B5EF4-FFF2-40B4-BE49-F238E27FC236}">
              <a16:creationId xmlns:a16="http://schemas.microsoft.com/office/drawing/2014/main" xmlns="" id="{00000000-0008-0000-1400-000056000000}"/>
            </a:ext>
          </a:extLst>
        </xdr:cNvPr>
        <xdr:cNvSpPr/>
      </xdr:nvSpPr>
      <xdr:spPr>
        <a:xfrm>
          <a:off x="6707995" y="7210425"/>
          <a:ext cx="831324" cy="1209675"/>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100026</xdr:colOff>
      <xdr:row>37</xdr:row>
      <xdr:rowOff>41113</xdr:rowOff>
    </xdr:from>
    <xdr:to>
      <xdr:col>30</xdr:col>
      <xdr:colOff>59533</xdr:colOff>
      <xdr:row>40</xdr:row>
      <xdr:rowOff>148613</xdr:rowOff>
    </xdr:to>
    <xdr:sp macro="" textlink="">
      <xdr:nvSpPr>
        <xdr:cNvPr id="87" name="正方形/長方形 86">
          <a:extLst>
            <a:ext uri="{FF2B5EF4-FFF2-40B4-BE49-F238E27FC236}">
              <a16:creationId xmlns:a16="http://schemas.microsoft.com/office/drawing/2014/main" xmlns="" id="{00000000-0008-0000-1400-000057000000}"/>
            </a:ext>
          </a:extLst>
        </xdr:cNvPr>
        <xdr:cNvSpPr/>
      </xdr:nvSpPr>
      <xdr:spPr>
        <a:xfrm>
          <a:off x="6043626" y="7661113"/>
          <a:ext cx="969157" cy="707575"/>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latin typeface="Meiryo UI" panose="020B0604030504040204" pitchFamily="50" charset="-128"/>
              <a:ea typeface="Meiryo UI" panose="020B0604030504040204" pitchFamily="50" charset="-128"/>
            </a:rPr>
            <a:t>河川敷</a:t>
          </a:r>
        </a:p>
      </xdr:txBody>
    </xdr:sp>
    <xdr:clientData/>
  </xdr:twoCellAnchor>
  <xdr:twoCellAnchor>
    <xdr:from>
      <xdr:col>5</xdr:col>
      <xdr:colOff>150031</xdr:colOff>
      <xdr:row>28</xdr:row>
      <xdr:rowOff>87967</xdr:rowOff>
    </xdr:from>
    <xdr:to>
      <xdr:col>35</xdr:col>
      <xdr:colOff>95249</xdr:colOff>
      <xdr:row>28</xdr:row>
      <xdr:rowOff>102507</xdr:rowOff>
    </xdr:to>
    <xdr:cxnSp macro="">
      <xdr:nvCxnSpPr>
        <xdr:cNvPr id="89" name="直線コネクタ 88">
          <a:extLst>
            <a:ext uri="{FF2B5EF4-FFF2-40B4-BE49-F238E27FC236}">
              <a16:creationId xmlns:a16="http://schemas.microsoft.com/office/drawing/2014/main" xmlns="" id="{00000000-0008-0000-1400-000059000000}"/>
            </a:ext>
          </a:extLst>
        </xdr:cNvPr>
        <xdr:cNvCxnSpPr/>
      </xdr:nvCxnSpPr>
      <xdr:spPr>
        <a:xfrm>
          <a:off x="1320245" y="6360860"/>
          <a:ext cx="6626325" cy="14540"/>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xdr:col>
      <xdr:colOff>140507</xdr:colOff>
      <xdr:row>12</xdr:row>
      <xdr:rowOff>155117</xdr:rowOff>
    </xdr:from>
    <xdr:to>
      <xdr:col>34</xdr:col>
      <xdr:colOff>0</xdr:colOff>
      <xdr:row>12</xdr:row>
      <xdr:rowOff>155117</xdr:rowOff>
    </xdr:to>
    <xdr:cxnSp macro="">
      <xdr:nvCxnSpPr>
        <xdr:cNvPr id="90" name="直線コネクタ 89">
          <a:extLst>
            <a:ext uri="{FF2B5EF4-FFF2-40B4-BE49-F238E27FC236}">
              <a16:creationId xmlns:a16="http://schemas.microsoft.com/office/drawing/2014/main" xmlns="" id="{00000000-0008-0000-1400-00005A000000}"/>
            </a:ext>
          </a:extLst>
        </xdr:cNvPr>
        <xdr:cNvCxnSpPr/>
      </xdr:nvCxnSpPr>
      <xdr:spPr>
        <a:xfrm>
          <a:off x="1310721" y="3162296"/>
          <a:ext cx="6540600" cy="0"/>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173845</xdr:colOff>
      <xdr:row>8</xdr:row>
      <xdr:rowOff>161927</xdr:rowOff>
    </xdr:from>
    <xdr:to>
      <xdr:col>6</xdr:col>
      <xdr:colOff>103580</xdr:colOff>
      <xdr:row>40</xdr:row>
      <xdr:rowOff>190500</xdr:rowOff>
    </xdr:to>
    <xdr:sp macro="" textlink="">
      <xdr:nvSpPr>
        <xdr:cNvPr id="91" name="台形 90">
          <a:extLst>
            <a:ext uri="{FF2B5EF4-FFF2-40B4-BE49-F238E27FC236}">
              <a16:creationId xmlns:a16="http://schemas.microsoft.com/office/drawing/2014/main" xmlns="" id="{00000000-0008-0000-1400-00005B000000}"/>
            </a:ext>
          </a:extLst>
        </xdr:cNvPr>
        <xdr:cNvSpPr/>
      </xdr:nvSpPr>
      <xdr:spPr>
        <a:xfrm>
          <a:off x="411970" y="2019302"/>
          <a:ext cx="996535" cy="6391273"/>
        </a:xfrm>
        <a:prstGeom prst="trapezoid">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114313</xdr:colOff>
      <xdr:row>24</xdr:row>
      <xdr:rowOff>30984</xdr:rowOff>
    </xdr:from>
    <xdr:to>
      <xdr:col>5</xdr:col>
      <xdr:colOff>190500</xdr:colOff>
      <xdr:row>27</xdr:row>
      <xdr:rowOff>137191</xdr:rowOff>
    </xdr:to>
    <xdr:sp macro="" textlink="">
      <xdr:nvSpPr>
        <xdr:cNvPr id="92" name="正方形/長方形 91">
          <a:extLst>
            <a:ext uri="{FF2B5EF4-FFF2-40B4-BE49-F238E27FC236}">
              <a16:creationId xmlns:a16="http://schemas.microsoft.com/office/drawing/2014/main" xmlns="" id="{00000000-0008-0000-1400-00005C000000}"/>
            </a:ext>
          </a:extLst>
        </xdr:cNvPr>
        <xdr:cNvSpPr/>
      </xdr:nvSpPr>
      <xdr:spPr>
        <a:xfrm>
          <a:off x="571513" y="5050659"/>
          <a:ext cx="704837" cy="706282"/>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latin typeface="Meiryo UI" panose="020B0604030504040204" pitchFamily="50" charset="-128"/>
              <a:ea typeface="Meiryo UI" panose="020B0604030504040204" pitchFamily="50" charset="-128"/>
            </a:rPr>
            <a:t>堤防</a:t>
          </a:r>
          <a:endParaRPr kumimoji="1" lang="en-US" altLang="ja-JP" sz="1800" b="1">
            <a:latin typeface="Meiryo UI" panose="020B0604030504040204" pitchFamily="50" charset="-128"/>
            <a:ea typeface="Meiryo UI" panose="020B0604030504040204" pitchFamily="50" charset="-128"/>
          </a:endParaRPr>
        </a:p>
        <a:p>
          <a:pPr algn="l"/>
          <a:endParaRPr kumimoji="1" lang="ja-JP" altLang="en-US" sz="1800" b="1"/>
        </a:p>
      </xdr:txBody>
    </xdr:sp>
    <xdr:clientData/>
  </xdr:twoCellAnchor>
  <xdr:twoCellAnchor>
    <xdr:from>
      <xdr:col>3</xdr:col>
      <xdr:colOff>83358</xdr:colOff>
      <xdr:row>37</xdr:row>
      <xdr:rowOff>47069</xdr:rowOff>
    </xdr:from>
    <xdr:to>
      <xdr:col>7</xdr:col>
      <xdr:colOff>190500</xdr:colOff>
      <xdr:row>40</xdr:row>
      <xdr:rowOff>89552</xdr:rowOff>
    </xdr:to>
    <xdr:sp macro="" textlink="">
      <xdr:nvSpPr>
        <xdr:cNvPr id="93" name="正方形/長方形 92">
          <a:extLst>
            <a:ext uri="{FF2B5EF4-FFF2-40B4-BE49-F238E27FC236}">
              <a16:creationId xmlns:a16="http://schemas.microsoft.com/office/drawing/2014/main" xmlns="" id="{00000000-0008-0000-1400-00005D000000}"/>
            </a:ext>
          </a:extLst>
        </xdr:cNvPr>
        <xdr:cNvSpPr/>
      </xdr:nvSpPr>
      <xdr:spPr>
        <a:xfrm>
          <a:off x="731058" y="7667069"/>
          <a:ext cx="983442" cy="642558"/>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ja-JP" altLang="en-US" sz="1800" b="1">
              <a:latin typeface="Meiryo UI" panose="020B0604030504040204" pitchFamily="50" charset="-128"/>
              <a:ea typeface="Meiryo UI" panose="020B0604030504040204" pitchFamily="50" charset="-128"/>
            </a:rPr>
            <a:t>河川敷</a:t>
          </a:r>
        </a:p>
      </xdr:txBody>
    </xdr:sp>
    <xdr:clientData/>
  </xdr:twoCellAnchor>
  <xdr:twoCellAnchor>
    <xdr:from>
      <xdr:col>12</xdr:col>
      <xdr:colOff>65851</xdr:colOff>
      <xdr:row>44</xdr:row>
      <xdr:rowOff>66608</xdr:rowOff>
    </xdr:from>
    <xdr:to>
      <xdr:col>21</xdr:col>
      <xdr:colOff>257736</xdr:colOff>
      <xdr:row>46</xdr:row>
      <xdr:rowOff>19984</xdr:rowOff>
    </xdr:to>
    <xdr:grpSp>
      <xdr:nvGrpSpPr>
        <xdr:cNvPr id="3" name="グループ化 2">
          <a:extLst>
            <a:ext uri="{FF2B5EF4-FFF2-40B4-BE49-F238E27FC236}">
              <a16:creationId xmlns:a16="http://schemas.microsoft.com/office/drawing/2014/main" xmlns="" id="{00000000-0008-0000-1400-000003000000}"/>
            </a:ext>
          </a:extLst>
        </xdr:cNvPr>
        <xdr:cNvGrpSpPr/>
      </xdr:nvGrpSpPr>
      <xdr:grpSpPr>
        <a:xfrm>
          <a:off x="2658768" y="9252941"/>
          <a:ext cx="2086301" cy="344960"/>
          <a:chOff x="2868922" y="8829608"/>
          <a:chExt cx="2246564" cy="361591"/>
        </a:xfrm>
      </xdr:grpSpPr>
      <xdr:sp macro="" textlink="">
        <xdr:nvSpPr>
          <xdr:cNvPr id="42" name="テキスト ボックス 41">
            <a:extLst>
              <a:ext uri="{FF2B5EF4-FFF2-40B4-BE49-F238E27FC236}">
                <a16:creationId xmlns:a16="http://schemas.microsoft.com/office/drawing/2014/main" xmlns="" id="{00000000-0008-0000-1400-00002A000000}"/>
              </a:ext>
            </a:extLst>
          </xdr:cNvPr>
          <xdr:cNvSpPr txBox="1"/>
        </xdr:nvSpPr>
        <xdr:spPr>
          <a:xfrm>
            <a:off x="2868922" y="8850239"/>
            <a:ext cx="1653662" cy="318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ja-JP" altLang="en-US" sz="1400">
              <a:solidFill>
                <a:srgbClr val="FF0000"/>
              </a:solidFill>
            </a:endParaRPr>
          </a:p>
        </xdr:txBody>
      </xdr:sp>
      <xdr:sp macro="" textlink="">
        <xdr:nvSpPr>
          <xdr:cNvPr id="43" name="テキスト ボックス 42">
            <a:extLst>
              <a:ext uri="{FF2B5EF4-FFF2-40B4-BE49-F238E27FC236}">
                <a16:creationId xmlns:a16="http://schemas.microsoft.com/office/drawing/2014/main" xmlns="" id="{00000000-0008-0000-1400-00002B000000}"/>
              </a:ext>
            </a:extLst>
          </xdr:cNvPr>
          <xdr:cNvSpPr txBox="1"/>
        </xdr:nvSpPr>
        <xdr:spPr>
          <a:xfrm>
            <a:off x="4522583" y="8843023"/>
            <a:ext cx="592903" cy="318179"/>
          </a:xfrm>
          <a:prstGeom prst="rect">
            <a:avLst/>
          </a:prstGeom>
          <a:solidFill>
            <a:schemeClr val="bg1">
              <a:lumMod val="75000"/>
            </a:schemeClr>
          </a:solidFill>
          <a:ln w="9525" cmpd="sng">
            <a:solidFill>
              <a:schemeClr val="bg1">
                <a:lumMod val="75000"/>
              </a:schemeClr>
            </a:solidFill>
          </a:ln>
          <a:effectLst>
            <a:outerShdw blurRad="50800" dist="38100" dir="2700000" algn="tl" rotWithShape="0">
              <a:schemeClr val="tx1">
                <a:alpha val="73000"/>
              </a:schemeClr>
            </a:outerShdw>
          </a:effectLst>
          <a:scene3d>
            <a:camera prst="orthographicFront"/>
            <a:lightRig rig="threePt" dir="t"/>
          </a:scene3d>
          <a:sp3d>
            <a:bevelT w="254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eiryo UI" panose="020B0604030504040204" pitchFamily="50" charset="-128"/>
                <a:ea typeface="Meiryo UI" panose="020B0604030504040204" pitchFamily="50" charset="-128"/>
              </a:rPr>
              <a:t>検索</a:t>
            </a:r>
          </a:p>
        </xdr:txBody>
      </xdr:sp>
      <xdr:sp macro="" textlink="">
        <xdr:nvSpPr>
          <xdr:cNvPr id="104" name="テキスト ボックス 103">
            <a:extLst>
              <a:ext uri="{FF2B5EF4-FFF2-40B4-BE49-F238E27FC236}">
                <a16:creationId xmlns:a16="http://schemas.microsoft.com/office/drawing/2014/main" xmlns="" id="{00000000-0008-0000-1400-000068000000}"/>
              </a:ext>
            </a:extLst>
          </xdr:cNvPr>
          <xdr:cNvSpPr txBox="1"/>
        </xdr:nvSpPr>
        <xdr:spPr>
          <a:xfrm>
            <a:off x="2902027" y="8829608"/>
            <a:ext cx="667768" cy="361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latin typeface="Meiryo UI" panose="020B0604030504040204" pitchFamily="50" charset="-128"/>
                <a:ea typeface="Meiryo UI" panose="020B0604030504040204" pitchFamily="50" charset="-128"/>
              </a:rPr>
              <a:t>水位</a:t>
            </a:r>
            <a:endParaRPr kumimoji="1" lang="ja-JP" altLang="en-US" sz="1400">
              <a:solidFill>
                <a:sysClr val="windowText" lastClr="000000"/>
              </a:solidFill>
              <a:latin typeface="Meiryo UI" panose="020B0604030504040204" pitchFamily="50" charset="-128"/>
              <a:ea typeface="Meiryo UI" panose="020B0604030504040204" pitchFamily="50" charset="-128"/>
            </a:endParaRPr>
          </a:p>
        </xdr:txBody>
      </xdr:sp>
    </xdr:grpSp>
    <xdr:clientData/>
  </xdr:twoCellAnchor>
  <xdr:twoCellAnchor>
    <xdr:from>
      <xdr:col>22</xdr:col>
      <xdr:colOff>37706</xdr:colOff>
      <xdr:row>44</xdr:row>
      <xdr:rowOff>79983</xdr:rowOff>
    </xdr:from>
    <xdr:to>
      <xdr:col>33</xdr:col>
      <xdr:colOff>0</xdr:colOff>
      <xdr:row>46</xdr:row>
      <xdr:rowOff>1678</xdr:rowOff>
    </xdr:to>
    <xdr:grpSp>
      <xdr:nvGrpSpPr>
        <xdr:cNvPr id="4" name="グループ化 3">
          <a:extLst>
            <a:ext uri="{FF2B5EF4-FFF2-40B4-BE49-F238E27FC236}">
              <a16:creationId xmlns:a16="http://schemas.microsoft.com/office/drawing/2014/main" xmlns="" id="{00000000-0008-0000-1400-000004000000}"/>
            </a:ext>
          </a:extLst>
        </xdr:cNvPr>
        <xdr:cNvGrpSpPr/>
      </xdr:nvGrpSpPr>
      <xdr:grpSpPr>
        <a:xfrm>
          <a:off x="4895456" y="9266316"/>
          <a:ext cx="2078961" cy="313279"/>
          <a:chOff x="5290063" y="8842983"/>
          <a:chExt cx="2316330" cy="329910"/>
        </a:xfrm>
      </xdr:grpSpPr>
      <xdr:sp macro="" textlink="">
        <xdr:nvSpPr>
          <xdr:cNvPr id="49" name="テキスト ボックス 48">
            <a:extLst>
              <a:ext uri="{FF2B5EF4-FFF2-40B4-BE49-F238E27FC236}">
                <a16:creationId xmlns:a16="http://schemas.microsoft.com/office/drawing/2014/main" xmlns="" id="{00000000-0008-0000-1400-000031000000}"/>
              </a:ext>
            </a:extLst>
          </xdr:cNvPr>
          <xdr:cNvSpPr txBox="1"/>
        </xdr:nvSpPr>
        <xdr:spPr>
          <a:xfrm>
            <a:off x="7007702" y="8856769"/>
            <a:ext cx="598691" cy="290300"/>
          </a:xfrm>
          <a:prstGeom prst="rect">
            <a:avLst/>
          </a:prstGeom>
          <a:solidFill>
            <a:schemeClr val="bg1">
              <a:lumMod val="75000"/>
            </a:schemeClr>
          </a:solidFill>
          <a:ln w="9525" cmpd="sng">
            <a:solidFill>
              <a:schemeClr val="bg1">
                <a:lumMod val="75000"/>
              </a:schemeClr>
            </a:solidFill>
          </a:ln>
          <a:effectLst>
            <a:outerShdw blurRad="50800" dist="38100" dir="2700000" algn="tl" rotWithShape="0">
              <a:schemeClr val="tx1">
                <a:alpha val="73000"/>
              </a:schemeClr>
            </a:outerShdw>
          </a:effectLst>
          <a:scene3d>
            <a:camera prst="orthographicFront"/>
            <a:lightRig rig="threePt" dir="t"/>
          </a:scene3d>
          <a:sp3d>
            <a:bevelT w="254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eiryo UI" panose="020B0604030504040204" pitchFamily="50" charset="-128"/>
                <a:ea typeface="Meiryo UI" panose="020B0604030504040204" pitchFamily="50" charset="-128"/>
              </a:rPr>
              <a:t>検索</a:t>
            </a:r>
          </a:p>
        </xdr:txBody>
      </xdr:sp>
      <xdr:sp macro="" textlink="">
        <xdr:nvSpPr>
          <xdr:cNvPr id="108" name="テキスト ボックス 107">
            <a:extLst>
              <a:ext uri="{FF2B5EF4-FFF2-40B4-BE49-F238E27FC236}">
                <a16:creationId xmlns:a16="http://schemas.microsoft.com/office/drawing/2014/main" xmlns="" id="{00000000-0008-0000-1400-00006C000000}"/>
              </a:ext>
            </a:extLst>
          </xdr:cNvPr>
          <xdr:cNvSpPr txBox="1"/>
        </xdr:nvSpPr>
        <xdr:spPr>
          <a:xfrm>
            <a:off x="5290063" y="8856769"/>
            <a:ext cx="1770130" cy="290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ja-JP" altLang="en-US" sz="1400"/>
          </a:p>
        </xdr:txBody>
      </xdr:sp>
      <xdr:sp macro="" textlink="">
        <xdr:nvSpPr>
          <xdr:cNvPr id="110" name="テキスト ボックス 109">
            <a:extLst>
              <a:ext uri="{FF2B5EF4-FFF2-40B4-BE49-F238E27FC236}">
                <a16:creationId xmlns:a16="http://schemas.microsoft.com/office/drawing/2014/main" xmlns="" id="{00000000-0008-0000-1400-00006E000000}"/>
              </a:ext>
            </a:extLst>
          </xdr:cNvPr>
          <xdr:cNvSpPr txBox="1"/>
        </xdr:nvSpPr>
        <xdr:spPr>
          <a:xfrm>
            <a:off x="5294573" y="8842983"/>
            <a:ext cx="1073956" cy="329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solidFill>
                  <a:schemeClr val="dk1"/>
                </a:solidFill>
                <a:latin typeface="Meiryo UI" panose="020B0604030504040204" pitchFamily="50" charset="-128"/>
                <a:ea typeface="Meiryo UI" panose="020B0604030504040204" pitchFamily="50" charset="-128"/>
              </a:rPr>
              <a:t>避難勧告</a:t>
            </a:r>
            <a:endParaRPr kumimoji="1" lang="ja-JP" altLang="en-US" sz="1400">
              <a:solidFill>
                <a:sysClr val="windowText" lastClr="000000"/>
              </a:solidFill>
              <a:latin typeface="Meiryo UI" panose="020B0604030504040204" pitchFamily="50" charset="-128"/>
              <a:ea typeface="Meiryo UI" panose="020B0604030504040204" pitchFamily="50" charset="-128"/>
            </a:endParaRPr>
          </a:p>
        </xdr:txBody>
      </xdr:sp>
    </xdr:grpSp>
    <xdr:clientData/>
  </xdr:twoCellAnchor>
  <xdr:twoCellAnchor>
    <xdr:from>
      <xdr:col>6</xdr:col>
      <xdr:colOff>88801</xdr:colOff>
      <xdr:row>34</xdr:row>
      <xdr:rowOff>60092</xdr:rowOff>
    </xdr:from>
    <xdr:to>
      <xdr:col>35</xdr:col>
      <xdr:colOff>40821</xdr:colOff>
      <xdr:row>34</xdr:row>
      <xdr:rowOff>60092</xdr:rowOff>
    </xdr:to>
    <xdr:cxnSp macro="">
      <xdr:nvCxnSpPr>
        <xdr:cNvPr id="28" name="直線コネクタ 27">
          <a:extLst>
            <a:ext uri="{FF2B5EF4-FFF2-40B4-BE49-F238E27FC236}">
              <a16:creationId xmlns:a16="http://schemas.microsoft.com/office/drawing/2014/main" xmlns="" id="{00000000-0008-0000-1400-00001C000000}"/>
            </a:ext>
          </a:extLst>
        </xdr:cNvPr>
        <xdr:cNvCxnSpPr/>
      </xdr:nvCxnSpPr>
      <xdr:spPr>
        <a:xfrm>
          <a:off x="1476730" y="7557628"/>
          <a:ext cx="6415412" cy="0"/>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24</xdr:col>
      <xdr:colOff>190584</xdr:colOff>
      <xdr:row>10</xdr:row>
      <xdr:rowOff>174169</xdr:rowOff>
    </xdr:from>
    <xdr:to>
      <xdr:col>35</xdr:col>
      <xdr:colOff>231322</xdr:colOff>
      <xdr:row>13</xdr:row>
      <xdr:rowOff>8786</xdr:rowOff>
    </xdr:to>
    <xdr:sp macro="" textlink="">
      <xdr:nvSpPr>
        <xdr:cNvPr id="95" name="テキスト ボックス 94">
          <a:extLst>
            <a:ext uri="{FF2B5EF4-FFF2-40B4-BE49-F238E27FC236}">
              <a16:creationId xmlns:a16="http://schemas.microsoft.com/office/drawing/2014/main" xmlns="" id="{00000000-0008-0000-1400-00005F000000}"/>
            </a:ext>
          </a:extLst>
        </xdr:cNvPr>
        <xdr:cNvSpPr txBox="1"/>
      </xdr:nvSpPr>
      <xdr:spPr>
        <a:xfrm>
          <a:off x="5987227" y="2773133"/>
          <a:ext cx="2095416" cy="446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solidFill>
                <a:schemeClr val="dk1"/>
              </a:solidFill>
              <a:latin typeface="Meiryo UI" panose="020B0604030504040204" pitchFamily="50" charset="-128"/>
              <a:ea typeface="Meiryo UI" panose="020B0604030504040204" pitchFamily="50" charset="-128"/>
            </a:rPr>
            <a:t>警戒レベル４相当</a:t>
          </a:r>
          <a:endParaRPr kumimoji="1" lang="ja-JP" altLang="en-US" sz="16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24</xdr:col>
      <xdr:colOff>184234</xdr:colOff>
      <xdr:row>26</xdr:row>
      <xdr:rowOff>117476</xdr:rowOff>
    </xdr:from>
    <xdr:to>
      <xdr:col>35</xdr:col>
      <xdr:colOff>81643</xdr:colOff>
      <xdr:row>28</xdr:row>
      <xdr:rowOff>156201</xdr:rowOff>
    </xdr:to>
    <xdr:sp macro="" textlink="">
      <xdr:nvSpPr>
        <xdr:cNvPr id="96" name="テキスト ボックス 95">
          <a:extLst>
            <a:ext uri="{FF2B5EF4-FFF2-40B4-BE49-F238E27FC236}">
              <a16:creationId xmlns:a16="http://schemas.microsoft.com/office/drawing/2014/main" xmlns="" id="{00000000-0008-0000-1400-000060000000}"/>
            </a:ext>
          </a:extLst>
        </xdr:cNvPr>
        <xdr:cNvSpPr txBox="1"/>
      </xdr:nvSpPr>
      <xdr:spPr>
        <a:xfrm>
          <a:off x="5980877" y="5982155"/>
          <a:ext cx="1952087" cy="446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solidFill>
                <a:schemeClr val="dk1"/>
              </a:solidFill>
              <a:latin typeface="Meiryo UI" panose="020B0604030504040204" pitchFamily="50" charset="-128"/>
              <a:ea typeface="Meiryo UI" panose="020B0604030504040204" pitchFamily="50" charset="-128"/>
            </a:rPr>
            <a:t>警戒レベル３相当</a:t>
          </a:r>
          <a:endParaRPr kumimoji="1" lang="ja-JP" altLang="en-US" sz="16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24</xdr:col>
      <xdr:colOff>177884</xdr:colOff>
      <xdr:row>32</xdr:row>
      <xdr:rowOff>70758</xdr:rowOff>
    </xdr:from>
    <xdr:to>
      <xdr:col>35</xdr:col>
      <xdr:colOff>204108</xdr:colOff>
      <xdr:row>34</xdr:row>
      <xdr:rowOff>109483</xdr:rowOff>
    </xdr:to>
    <xdr:sp macro="" textlink="">
      <xdr:nvSpPr>
        <xdr:cNvPr id="97" name="テキスト ボックス 96">
          <a:extLst>
            <a:ext uri="{FF2B5EF4-FFF2-40B4-BE49-F238E27FC236}">
              <a16:creationId xmlns:a16="http://schemas.microsoft.com/office/drawing/2014/main" xmlns="" id="{00000000-0008-0000-1400-000061000000}"/>
            </a:ext>
          </a:extLst>
        </xdr:cNvPr>
        <xdr:cNvSpPr txBox="1"/>
      </xdr:nvSpPr>
      <xdr:spPr>
        <a:xfrm>
          <a:off x="5974527" y="7160079"/>
          <a:ext cx="2080902" cy="446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solidFill>
                <a:schemeClr val="dk1"/>
              </a:solidFill>
              <a:latin typeface="Meiryo UI" panose="020B0604030504040204" pitchFamily="50" charset="-128"/>
              <a:ea typeface="Meiryo UI" panose="020B0604030504040204" pitchFamily="50" charset="-128"/>
            </a:rPr>
            <a:t>警戒レベル２相当</a:t>
          </a:r>
          <a:endParaRPr kumimoji="1" lang="ja-JP" altLang="en-US" sz="16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7</xdr:col>
      <xdr:colOff>202546</xdr:colOff>
      <xdr:row>9</xdr:row>
      <xdr:rowOff>108853</xdr:rowOff>
    </xdr:from>
    <xdr:to>
      <xdr:col>13</xdr:col>
      <xdr:colOff>174196</xdr:colOff>
      <xdr:row>11</xdr:row>
      <xdr:rowOff>157453</xdr:rowOff>
    </xdr:to>
    <xdr:sp macro="" textlink="'Ｐ３-３'!AL4">
      <xdr:nvSpPr>
        <xdr:cNvPr id="94" name="テキスト ボックス 93">
          <a:extLst>
            <a:ext uri="{FF2B5EF4-FFF2-40B4-BE49-F238E27FC236}">
              <a16:creationId xmlns:a16="http://schemas.microsoft.com/office/drawing/2014/main" xmlns="" id="{00000000-0008-0000-1400-00005E000000}"/>
            </a:ext>
          </a:extLst>
        </xdr:cNvPr>
        <xdr:cNvSpPr txBox="1"/>
      </xdr:nvSpPr>
      <xdr:spPr>
        <a:xfrm>
          <a:off x="1835403" y="2503710"/>
          <a:ext cx="1400400" cy="456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DE18B2B2-C9EB-4A03-9FDA-E79EC24378E0}" type="TxLink">
            <a:rPr kumimoji="1" lang="en-US" altLang="en-US" sz="1800" b="0" i="0" u="none" strike="noStrike">
              <a:solidFill>
                <a:srgbClr val="FF0000"/>
              </a:solidFill>
              <a:latin typeface="Meiryo UI"/>
              <a:ea typeface="Meiryo UI"/>
            </a:rPr>
            <a:pPr algn="ctr"/>
            <a:t> </a:t>
          </a:fld>
          <a:endParaRPr kumimoji="1" lang="ja-JP" altLang="en-US" sz="11500">
            <a:solidFill>
              <a:srgbClr val="FF0000"/>
            </a:solidFill>
          </a:endParaRPr>
        </a:p>
      </xdr:txBody>
    </xdr:sp>
    <xdr:clientData/>
  </xdr:twoCellAnchor>
  <xdr:twoCellAnchor>
    <xdr:from>
      <xdr:col>7</xdr:col>
      <xdr:colOff>204112</xdr:colOff>
      <xdr:row>32</xdr:row>
      <xdr:rowOff>68035</xdr:rowOff>
    </xdr:from>
    <xdr:to>
      <xdr:col>13</xdr:col>
      <xdr:colOff>175762</xdr:colOff>
      <xdr:row>34</xdr:row>
      <xdr:rowOff>116633</xdr:rowOff>
    </xdr:to>
    <xdr:sp macro="" textlink="'Ｐ３-１'!AL4">
      <xdr:nvSpPr>
        <xdr:cNvPr id="98" name="テキスト ボックス 97">
          <a:extLst>
            <a:ext uri="{FF2B5EF4-FFF2-40B4-BE49-F238E27FC236}">
              <a16:creationId xmlns:a16="http://schemas.microsoft.com/office/drawing/2014/main" xmlns="" id="{00000000-0008-0000-1400-000062000000}"/>
            </a:ext>
          </a:extLst>
        </xdr:cNvPr>
        <xdr:cNvSpPr txBox="1"/>
      </xdr:nvSpPr>
      <xdr:spPr>
        <a:xfrm>
          <a:off x="1836969" y="7279821"/>
          <a:ext cx="1400400" cy="456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7B42A145-75AE-4D49-B4B8-91C018ED9372}" type="TxLink">
            <a:rPr kumimoji="1" lang="ja-JP" altLang="en-US" sz="1800" b="0" i="0" u="none" strike="noStrike">
              <a:solidFill>
                <a:srgbClr val="FF0000"/>
              </a:solidFill>
              <a:latin typeface="Meiryo UI"/>
              <a:ea typeface="Meiryo UI"/>
            </a:rPr>
            <a:pPr algn="ctr"/>
            <a:t>－</a:t>
          </a:fld>
          <a:endParaRPr kumimoji="1" lang="ja-JP" altLang="en-US" sz="4800">
            <a:solidFill>
              <a:srgbClr val="FF0000"/>
            </a:solidFill>
          </a:endParaRPr>
        </a:p>
      </xdr:txBody>
    </xdr:sp>
    <xdr:clientData/>
  </xdr:twoCellAnchor>
  <xdr:twoCellAnchor>
    <xdr:from>
      <xdr:col>7</xdr:col>
      <xdr:colOff>179618</xdr:colOff>
      <xdr:row>26</xdr:row>
      <xdr:rowOff>97971</xdr:rowOff>
    </xdr:from>
    <xdr:to>
      <xdr:col>13</xdr:col>
      <xdr:colOff>151268</xdr:colOff>
      <xdr:row>28</xdr:row>
      <xdr:rowOff>146569</xdr:rowOff>
    </xdr:to>
    <xdr:sp macro="" textlink="'Ｐ３-１'!AL4">
      <xdr:nvSpPr>
        <xdr:cNvPr id="99" name="テキスト ボックス 98">
          <a:extLst>
            <a:ext uri="{FF2B5EF4-FFF2-40B4-BE49-F238E27FC236}">
              <a16:creationId xmlns:a16="http://schemas.microsoft.com/office/drawing/2014/main" xmlns="" id="{00000000-0008-0000-1400-000063000000}"/>
            </a:ext>
          </a:extLst>
        </xdr:cNvPr>
        <xdr:cNvSpPr txBox="1"/>
      </xdr:nvSpPr>
      <xdr:spPr>
        <a:xfrm>
          <a:off x="1812475" y="6085114"/>
          <a:ext cx="1400400" cy="456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7B42A145-75AE-4D49-B4B8-91C018ED9372}" type="TxLink">
            <a:rPr kumimoji="1" lang="ja-JP" altLang="en-US" sz="1800" b="0" i="0" u="none" strike="noStrike">
              <a:solidFill>
                <a:srgbClr val="FF0000"/>
              </a:solidFill>
              <a:latin typeface="Meiryo UI"/>
              <a:ea typeface="Meiryo UI"/>
            </a:rPr>
            <a:pPr algn="ctr"/>
            <a:t>－</a:t>
          </a:fld>
          <a:endParaRPr kumimoji="1" lang="ja-JP" altLang="en-US" sz="4800">
            <a:solidFill>
              <a:srgbClr val="FF0000"/>
            </a:solidFill>
          </a:endParaRPr>
        </a:p>
      </xdr:txBody>
    </xdr:sp>
    <xdr:clientData/>
  </xdr:twoCellAnchor>
  <xdr:twoCellAnchor>
    <xdr:from>
      <xdr:col>8</xdr:col>
      <xdr:colOff>40826</xdr:colOff>
      <xdr:row>25</xdr:row>
      <xdr:rowOff>54428</xdr:rowOff>
    </xdr:from>
    <xdr:to>
      <xdr:col>13</xdr:col>
      <xdr:colOff>230190</xdr:colOff>
      <xdr:row>27</xdr:row>
      <xdr:rowOff>103028</xdr:rowOff>
    </xdr:to>
    <xdr:sp macro="" textlink="'Ｐ３-３'!AL4">
      <xdr:nvSpPr>
        <xdr:cNvPr id="100" name="テキスト ボックス 99">
          <a:extLst>
            <a:ext uri="{FF2B5EF4-FFF2-40B4-BE49-F238E27FC236}">
              <a16:creationId xmlns:a16="http://schemas.microsoft.com/office/drawing/2014/main" xmlns="" id="{00000000-0008-0000-1400-000064000000}"/>
            </a:ext>
          </a:extLst>
        </xdr:cNvPr>
        <xdr:cNvSpPr txBox="1"/>
      </xdr:nvSpPr>
      <xdr:spPr>
        <a:xfrm>
          <a:off x="1891397" y="5837464"/>
          <a:ext cx="1400400" cy="456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DE18B2B2-C9EB-4A03-9FDA-E79EC24378E0}" type="TxLink">
            <a:rPr kumimoji="1" lang="en-US" altLang="en-US" sz="1800" b="0" i="0" u="none" strike="noStrike">
              <a:solidFill>
                <a:srgbClr val="FF0000"/>
              </a:solidFill>
              <a:latin typeface="Meiryo UI"/>
              <a:ea typeface="Meiryo UI"/>
            </a:rPr>
            <a:pPr algn="ctr"/>
            <a:t> </a:t>
          </a:fld>
          <a:endParaRPr kumimoji="1" lang="ja-JP" altLang="en-US" sz="11500">
            <a:solidFill>
              <a:srgbClr val="FF0000"/>
            </a:solidFill>
          </a:endParaRPr>
        </a:p>
      </xdr:txBody>
    </xdr:sp>
    <xdr:clientData/>
  </xdr:twoCellAnchor>
  <xdr:twoCellAnchor>
    <xdr:from>
      <xdr:col>8</xdr:col>
      <xdr:colOff>57155</xdr:colOff>
      <xdr:row>31</xdr:row>
      <xdr:rowOff>29935</xdr:rowOff>
    </xdr:from>
    <xdr:to>
      <xdr:col>13</xdr:col>
      <xdr:colOff>246519</xdr:colOff>
      <xdr:row>33</xdr:row>
      <xdr:rowOff>78535</xdr:rowOff>
    </xdr:to>
    <xdr:sp macro="" textlink="'Ｐ３-３'!AL4">
      <xdr:nvSpPr>
        <xdr:cNvPr id="101" name="テキスト ボックス 100">
          <a:extLst>
            <a:ext uri="{FF2B5EF4-FFF2-40B4-BE49-F238E27FC236}">
              <a16:creationId xmlns:a16="http://schemas.microsoft.com/office/drawing/2014/main" xmlns="" id="{00000000-0008-0000-1400-000065000000}"/>
            </a:ext>
          </a:extLst>
        </xdr:cNvPr>
        <xdr:cNvSpPr txBox="1"/>
      </xdr:nvSpPr>
      <xdr:spPr>
        <a:xfrm>
          <a:off x="1907726" y="7037614"/>
          <a:ext cx="1400400" cy="456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DE18B2B2-C9EB-4A03-9FDA-E79EC24378E0}" type="TxLink">
            <a:rPr kumimoji="1" lang="en-US" altLang="en-US" sz="1800" b="0" i="0" u="none" strike="noStrike">
              <a:solidFill>
                <a:srgbClr val="FF0000"/>
              </a:solidFill>
              <a:latin typeface="Meiryo UI"/>
              <a:ea typeface="Meiryo UI"/>
            </a:rPr>
            <a:pPr algn="ctr"/>
            <a:t> </a:t>
          </a:fld>
          <a:endParaRPr kumimoji="1" lang="ja-JP" altLang="en-US" sz="11500">
            <a:solidFill>
              <a:srgbClr val="FF0000"/>
            </a:solidFill>
          </a:endParaRPr>
        </a:p>
      </xdr:txBody>
    </xdr:sp>
    <xdr:clientData/>
  </xdr:twoCellAnchor>
  <xdr:twoCellAnchor>
    <xdr:from>
      <xdr:col>0</xdr:col>
      <xdr:colOff>0</xdr:colOff>
      <xdr:row>4</xdr:row>
      <xdr:rowOff>272144</xdr:rowOff>
    </xdr:from>
    <xdr:to>
      <xdr:col>33</xdr:col>
      <xdr:colOff>235402</xdr:colOff>
      <xdr:row>6</xdr:row>
      <xdr:rowOff>0</xdr:rowOff>
    </xdr:to>
    <xdr:sp macro="" textlink="$AI$6">
      <xdr:nvSpPr>
        <xdr:cNvPr id="88" name="テキスト ボックス 87">
          <a:extLst>
            <a:ext uri="{FF2B5EF4-FFF2-40B4-BE49-F238E27FC236}">
              <a16:creationId xmlns:a16="http://schemas.microsoft.com/office/drawing/2014/main" xmlns="" id="{00000000-0008-0000-1400-000058000000}"/>
            </a:ext>
          </a:extLst>
        </xdr:cNvPr>
        <xdr:cNvSpPr txBox="1"/>
      </xdr:nvSpPr>
      <xdr:spPr>
        <a:xfrm>
          <a:off x="0" y="1428751"/>
          <a:ext cx="7841795" cy="421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54000" rtlCol="0" anchor="ctr"/>
        <a:lstStyle/>
        <a:p>
          <a:pPr algn="l"/>
          <a:fld id="{782AEF12-5628-4B78-AE7B-E02B32F97C51}" type="TxLink">
            <a:rPr kumimoji="1" lang="ja-JP" altLang="en-US" sz="1800" b="0" i="0" u="none" strike="noStrike">
              <a:solidFill>
                <a:srgbClr val="000000"/>
              </a:solidFill>
              <a:latin typeface="Meiryo UI"/>
              <a:ea typeface="Meiryo UI"/>
            </a:rPr>
            <a:pPr algn="l"/>
            <a:t>の水位情報や気象情報を入手しましょう。</a:t>
          </a:fld>
          <a:endParaRPr kumimoji="1" lang="ja-JP" altLang="en-US" sz="32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166193</xdr:colOff>
      <xdr:row>2</xdr:row>
      <xdr:rowOff>104215</xdr:rowOff>
    </xdr:from>
    <xdr:to>
      <xdr:col>23</xdr:col>
      <xdr:colOff>153276</xdr:colOff>
      <xdr:row>10</xdr:row>
      <xdr:rowOff>122465</xdr:rowOff>
    </xdr:to>
    <xdr:sp macro="" textlink="">
      <xdr:nvSpPr>
        <xdr:cNvPr id="2" name="四角形: 角を丸くする 1">
          <a:extLst>
            <a:ext uri="{FF2B5EF4-FFF2-40B4-BE49-F238E27FC236}">
              <a16:creationId xmlns:a16="http://schemas.microsoft.com/office/drawing/2014/main" xmlns="" id="{00000000-0008-0000-1500-000002000000}"/>
            </a:ext>
          </a:extLst>
        </xdr:cNvPr>
        <xdr:cNvSpPr/>
      </xdr:nvSpPr>
      <xdr:spPr>
        <a:xfrm>
          <a:off x="1309193" y="1451322"/>
          <a:ext cx="3225583" cy="1569464"/>
        </a:xfrm>
        <a:prstGeom prst="roundRect">
          <a:avLst/>
        </a:prstGeom>
        <a:solidFill>
          <a:schemeClr val="accent5">
            <a:lumMod val="60000"/>
            <a:lumOff val="40000"/>
            <a:alpha val="2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32</xdr:row>
      <xdr:rowOff>138599</xdr:rowOff>
    </xdr:from>
    <xdr:to>
      <xdr:col>39</xdr:col>
      <xdr:colOff>131379</xdr:colOff>
      <xdr:row>32</xdr:row>
      <xdr:rowOff>138599</xdr:rowOff>
    </xdr:to>
    <xdr:cxnSp macro="">
      <xdr:nvCxnSpPr>
        <xdr:cNvPr id="4" name="直線コネクタ 3">
          <a:extLst>
            <a:ext uri="{FF2B5EF4-FFF2-40B4-BE49-F238E27FC236}">
              <a16:creationId xmlns:a16="http://schemas.microsoft.com/office/drawing/2014/main" xmlns="" id="{00000000-0008-0000-1500-000004000000}"/>
            </a:ext>
          </a:extLst>
        </xdr:cNvPr>
        <xdr:cNvCxnSpPr/>
      </xdr:nvCxnSpPr>
      <xdr:spPr>
        <a:xfrm>
          <a:off x="0" y="7310924"/>
          <a:ext cx="7589454" cy="0"/>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0</xdr:colOff>
      <xdr:row>26</xdr:row>
      <xdr:rowOff>173743</xdr:rowOff>
    </xdr:from>
    <xdr:to>
      <xdr:col>39</xdr:col>
      <xdr:colOff>98534</xdr:colOff>
      <xdr:row>26</xdr:row>
      <xdr:rowOff>173743</xdr:rowOff>
    </xdr:to>
    <xdr:cxnSp macro="">
      <xdr:nvCxnSpPr>
        <xdr:cNvPr id="5" name="直線コネクタ 4">
          <a:extLst>
            <a:ext uri="{FF2B5EF4-FFF2-40B4-BE49-F238E27FC236}">
              <a16:creationId xmlns:a16="http://schemas.microsoft.com/office/drawing/2014/main" xmlns="" id="{00000000-0008-0000-1500-000005000000}"/>
            </a:ext>
          </a:extLst>
        </xdr:cNvPr>
        <xdr:cNvCxnSpPr/>
      </xdr:nvCxnSpPr>
      <xdr:spPr>
        <a:xfrm>
          <a:off x="0" y="6145918"/>
          <a:ext cx="7556609" cy="0"/>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0</xdr:colOff>
      <xdr:row>11</xdr:row>
      <xdr:rowOff>54231</xdr:rowOff>
    </xdr:from>
    <xdr:to>
      <xdr:col>39</xdr:col>
      <xdr:colOff>131379</xdr:colOff>
      <xdr:row>11</xdr:row>
      <xdr:rowOff>54231</xdr:rowOff>
    </xdr:to>
    <xdr:cxnSp macro="">
      <xdr:nvCxnSpPr>
        <xdr:cNvPr id="6" name="直線コネクタ 5">
          <a:extLst>
            <a:ext uri="{FF2B5EF4-FFF2-40B4-BE49-F238E27FC236}">
              <a16:creationId xmlns:a16="http://schemas.microsoft.com/office/drawing/2014/main" xmlns="" id="{00000000-0008-0000-1500-000006000000}"/>
            </a:ext>
          </a:extLst>
        </xdr:cNvPr>
        <xdr:cNvCxnSpPr/>
      </xdr:nvCxnSpPr>
      <xdr:spPr>
        <a:xfrm>
          <a:off x="0" y="3102231"/>
          <a:ext cx="7588093" cy="0"/>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11</xdr:col>
      <xdr:colOff>47368</xdr:colOff>
      <xdr:row>1</xdr:row>
      <xdr:rowOff>81873</xdr:rowOff>
    </xdr:from>
    <xdr:to>
      <xdr:col>20</xdr:col>
      <xdr:colOff>158750</xdr:colOff>
      <xdr:row>3</xdr:row>
      <xdr:rowOff>45197</xdr:rowOff>
    </xdr:to>
    <xdr:sp macro="" textlink="">
      <xdr:nvSpPr>
        <xdr:cNvPr id="7" name="テキスト ボックス 6">
          <a:extLst>
            <a:ext uri="{FF2B5EF4-FFF2-40B4-BE49-F238E27FC236}">
              <a16:creationId xmlns:a16="http://schemas.microsoft.com/office/drawing/2014/main" xmlns="" id="{00000000-0008-0000-1500-000007000000}"/>
            </a:ext>
          </a:extLst>
        </xdr:cNvPr>
        <xdr:cNvSpPr txBox="1"/>
      </xdr:nvSpPr>
      <xdr:spPr>
        <a:xfrm>
          <a:off x="2142868" y="526373"/>
          <a:ext cx="1825882" cy="645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b="1">
              <a:ln>
                <a:solidFill>
                  <a:schemeClr val="bg1">
                    <a:lumMod val="65000"/>
                  </a:schemeClr>
                </a:solidFill>
              </a:ln>
              <a:solidFill>
                <a:srgbClr val="0000FF"/>
              </a:solidFill>
              <a:latin typeface="Meiryo UI" panose="020B0604030504040204" pitchFamily="50" charset="-128"/>
              <a:ea typeface="Meiryo UI" panose="020B0604030504040204" pitchFamily="50" charset="-128"/>
            </a:rPr>
            <a:t>通報班の任務</a:t>
          </a:r>
          <a:endParaRPr kumimoji="1" lang="en-US" altLang="ja-JP" sz="1800" b="1">
            <a:ln>
              <a:solidFill>
                <a:schemeClr val="bg1">
                  <a:lumMod val="65000"/>
                </a:schemeClr>
              </a:solidFill>
            </a:ln>
            <a:solidFill>
              <a:srgbClr val="0000FF"/>
            </a:solidFill>
            <a:latin typeface="Meiryo UI" panose="020B0604030504040204" pitchFamily="50" charset="-128"/>
            <a:ea typeface="Meiryo UI" panose="020B0604030504040204" pitchFamily="50" charset="-128"/>
          </a:endParaRPr>
        </a:p>
      </xdr:txBody>
    </xdr:sp>
    <xdr:clientData/>
  </xdr:twoCellAnchor>
  <xdr:twoCellAnchor>
    <xdr:from>
      <xdr:col>27</xdr:col>
      <xdr:colOff>14312</xdr:colOff>
      <xdr:row>1</xdr:row>
      <xdr:rowOff>152270</xdr:rowOff>
    </xdr:from>
    <xdr:to>
      <xdr:col>39</xdr:col>
      <xdr:colOff>138138</xdr:colOff>
      <xdr:row>3</xdr:row>
      <xdr:rowOff>9525</xdr:rowOff>
    </xdr:to>
    <xdr:sp macro="" textlink="">
      <xdr:nvSpPr>
        <xdr:cNvPr id="8" name="テキスト ボックス 7">
          <a:extLst>
            <a:ext uri="{FF2B5EF4-FFF2-40B4-BE49-F238E27FC236}">
              <a16:creationId xmlns:a16="http://schemas.microsoft.com/office/drawing/2014/main" xmlns="" id="{00000000-0008-0000-1500-000008000000}"/>
            </a:ext>
          </a:extLst>
        </xdr:cNvPr>
        <xdr:cNvSpPr txBox="1"/>
      </xdr:nvSpPr>
      <xdr:spPr>
        <a:xfrm>
          <a:off x="5157812" y="596770"/>
          <a:ext cx="2441576" cy="539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b="1">
              <a:ln>
                <a:solidFill>
                  <a:schemeClr val="bg1">
                    <a:lumMod val="65000"/>
                  </a:schemeClr>
                </a:solidFill>
              </a:ln>
              <a:solidFill>
                <a:srgbClr val="0000FF"/>
              </a:solidFill>
              <a:latin typeface="Meiryo UI" panose="020B0604030504040204" pitchFamily="50" charset="-128"/>
              <a:ea typeface="Meiryo UI" panose="020B0604030504040204" pitchFamily="50" charset="-128"/>
            </a:rPr>
            <a:t>避難誘導班の任務</a:t>
          </a:r>
          <a:endParaRPr kumimoji="1" lang="en-US" altLang="ja-JP" sz="1800" b="1">
            <a:ln>
              <a:solidFill>
                <a:schemeClr val="bg1">
                  <a:lumMod val="65000"/>
                </a:schemeClr>
              </a:solidFill>
            </a:ln>
            <a:solidFill>
              <a:srgbClr val="0000FF"/>
            </a:solidFill>
            <a:latin typeface="Meiryo UI" panose="020B0604030504040204" pitchFamily="50" charset="-128"/>
            <a:ea typeface="Meiryo UI" panose="020B0604030504040204" pitchFamily="50" charset="-128"/>
          </a:endParaRPr>
        </a:p>
      </xdr:txBody>
    </xdr:sp>
    <xdr:clientData/>
  </xdr:twoCellAnchor>
  <xdr:twoCellAnchor>
    <xdr:from>
      <xdr:col>13</xdr:col>
      <xdr:colOff>58772</xdr:colOff>
      <xdr:row>53</xdr:row>
      <xdr:rowOff>151282</xdr:rowOff>
    </xdr:from>
    <xdr:to>
      <xdr:col>14</xdr:col>
      <xdr:colOff>68297</xdr:colOff>
      <xdr:row>54</xdr:row>
      <xdr:rowOff>151282</xdr:rowOff>
    </xdr:to>
    <xdr:sp macro="" textlink="">
      <xdr:nvSpPr>
        <xdr:cNvPr id="10" name="フローチャート: 結合子 9">
          <a:extLst>
            <a:ext uri="{FF2B5EF4-FFF2-40B4-BE49-F238E27FC236}">
              <a16:creationId xmlns:a16="http://schemas.microsoft.com/office/drawing/2014/main" xmlns="" id="{00000000-0008-0000-1500-00000A000000}"/>
            </a:ext>
          </a:extLst>
        </xdr:cNvPr>
        <xdr:cNvSpPr/>
      </xdr:nvSpPr>
      <xdr:spPr>
        <a:xfrm>
          <a:off x="2535272" y="10955353"/>
          <a:ext cx="200025" cy="204108"/>
        </a:xfrm>
        <a:prstGeom prst="flowChartConnector">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66673</xdr:colOff>
      <xdr:row>26</xdr:row>
      <xdr:rowOff>188085</xdr:rowOff>
    </xdr:from>
    <xdr:to>
      <xdr:col>23</xdr:col>
      <xdr:colOff>54739</xdr:colOff>
      <xdr:row>30</xdr:row>
      <xdr:rowOff>48168</xdr:rowOff>
    </xdr:to>
    <xdr:sp macro="" textlink="">
      <xdr:nvSpPr>
        <xdr:cNvPr id="11" name="テキスト ボックス 10">
          <a:extLst>
            <a:ext uri="{FF2B5EF4-FFF2-40B4-BE49-F238E27FC236}">
              <a16:creationId xmlns:a16="http://schemas.microsoft.com/office/drawing/2014/main" xmlns="" id="{00000000-0008-0000-1500-00000B000000}"/>
            </a:ext>
          </a:extLst>
        </xdr:cNvPr>
        <xdr:cNvSpPr txBox="1"/>
      </xdr:nvSpPr>
      <xdr:spPr>
        <a:xfrm>
          <a:off x="1209673" y="6160260"/>
          <a:ext cx="3226566" cy="660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252000" indent="-180000" algn="l" hangingPunct="1"/>
          <a:r>
            <a:rPr kumimoji="1" lang="ja-JP" altLang="en-US" sz="1800" b="1">
              <a:ln>
                <a:solidFill>
                  <a:schemeClr val="bg1">
                    <a:lumMod val="50000"/>
                  </a:schemeClr>
                </a:solidFill>
              </a:ln>
              <a:solidFill>
                <a:srgbClr val="FFFF00"/>
              </a:solidFill>
              <a:latin typeface="Meiryo UI" panose="020B0604030504040204" pitchFamily="50" charset="-128"/>
              <a:ea typeface="Meiryo UI" panose="020B0604030504040204" pitchFamily="50" charset="-128"/>
            </a:rPr>
            <a:t>・ 気象情報などの情報収集</a:t>
          </a:r>
          <a:endParaRPr kumimoji="1" lang="en-US" altLang="ja-JP" sz="1800" b="1">
            <a:ln>
              <a:solidFill>
                <a:schemeClr val="bg1">
                  <a:lumMod val="50000"/>
                </a:schemeClr>
              </a:solidFill>
            </a:ln>
            <a:solidFill>
              <a:srgbClr val="FFFF00"/>
            </a:solidFill>
            <a:latin typeface="Meiryo UI" panose="020B0604030504040204" pitchFamily="50" charset="-128"/>
            <a:ea typeface="Meiryo UI" panose="020B0604030504040204" pitchFamily="50" charset="-128"/>
          </a:endParaRPr>
        </a:p>
      </xdr:txBody>
    </xdr:sp>
    <xdr:clientData/>
  </xdr:twoCellAnchor>
  <xdr:twoCellAnchor>
    <xdr:from>
      <xdr:col>24</xdr:col>
      <xdr:colOff>177396</xdr:colOff>
      <xdr:row>12</xdr:row>
      <xdr:rowOff>41550</xdr:rowOff>
    </xdr:from>
    <xdr:to>
      <xdr:col>38</xdr:col>
      <xdr:colOff>101197</xdr:colOff>
      <xdr:row>22</xdr:row>
      <xdr:rowOff>122460</xdr:rowOff>
    </xdr:to>
    <xdr:sp macro="" textlink="">
      <xdr:nvSpPr>
        <xdr:cNvPr id="12" name="テキスト ボックス 11">
          <a:extLst>
            <a:ext uri="{FF2B5EF4-FFF2-40B4-BE49-F238E27FC236}">
              <a16:creationId xmlns:a16="http://schemas.microsoft.com/office/drawing/2014/main" xmlns="" id="{00000000-0008-0000-1500-00000C000000}"/>
            </a:ext>
          </a:extLst>
        </xdr:cNvPr>
        <xdr:cNvSpPr txBox="1"/>
      </xdr:nvSpPr>
      <xdr:spPr>
        <a:xfrm>
          <a:off x="4749396" y="3293657"/>
          <a:ext cx="2618015" cy="2121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marL="252000" lvl="1" indent="-180000" algn="l" hangingPunct="1">
            <a:lnSpc>
              <a:spcPts val="2100"/>
            </a:lnSpc>
          </a:pPr>
          <a:r>
            <a:rPr kumimoji="1" lang="ja-JP" altLang="en-US"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cs typeface="+mn-cs"/>
            </a:rPr>
            <a:t>・ 避難に関する資機材の準備</a:t>
          </a:r>
          <a:endParaRPr kumimoji="1" lang="en-US" altLang="ja-JP"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cs typeface="+mn-cs"/>
          </a:endParaRPr>
        </a:p>
        <a:p>
          <a:pPr marL="252000" lvl="1" indent="-180000" algn="l" hangingPunct="1">
            <a:lnSpc>
              <a:spcPts val="2100"/>
            </a:lnSpc>
          </a:pPr>
          <a:endParaRPr kumimoji="1" lang="en-US" altLang="ja-JP" sz="900" b="1">
            <a:ln>
              <a:solidFill>
                <a:schemeClr val="bg1">
                  <a:lumMod val="65000"/>
                </a:schemeClr>
              </a:solidFill>
            </a:ln>
            <a:solidFill>
              <a:srgbClr val="FF6600"/>
            </a:solidFill>
            <a:latin typeface="Meiryo UI" panose="020B0604030504040204" pitchFamily="50" charset="-128"/>
            <a:ea typeface="Meiryo UI" panose="020B0604030504040204" pitchFamily="50" charset="-128"/>
            <a:cs typeface="+mn-cs"/>
          </a:endParaRPr>
        </a:p>
        <a:p>
          <a:pPr marL="252000" marR="0" lvl="1" indent="-180000" algn="l" defTabSz="914400" eaLnBrk="1" fontAlgn="auto" latinLnBrk="0" hangingPunct="1">
            <a:lnSpc>
              <a:spcPts val="2100"/>
            </a:lnSpc>
            <a:spcBef>
              <a:spcPts val="0"/>
            </a:spcBef>
            <a:spcAft>
              <a:spcPts val="0"/>
            </a:spcAft>
            <a:buClrTx/>
            <a:buSzTx/>
            <a:buFontTx/>
            <a:buNone/>
            <a:tabLst/>
            <a:defRPr/>
          </a:pPr>
          <a:r>
            <a:rPr kumimoji="1" lang="ja-JP" altLang="ja-JP"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cs typeface="+mn-cs"/>
            </a:rPr>
            <a:t>・ </a:t>
          </a:r>
          <a:r>
            <a:rPr kumimoji="1" lang="ja-JP" altLang="en-US"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cs typeface="+mn-cs"/>
            </a:rPr>
            <a:t>要配慮者の避難誘導</a:t>
          </a:r>
          <a:endParaRPr kumimoji="1" lang="ja-JP" altLang="ja-JP"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cs typeface="+mn-cs"/>
          </a:endParaRPr>
        </a:p>
        <a:p>
          <a:pPr marL="252000" lvl="1" indent="-180000" algn="l" hangingPunct="1">
            <a:lnSpc>
              <a:spcPts val="2100"/>
            </a:lnSpc>
          </a:pPr>
          <a:endParaRPr kumimoji="1" lang="en-US" altLang="ja-JP"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cs typeface="+mn-cs"/>
          </a:endParaRPr>
        </a:p>
      </xdr:txBody>
    </xdr:sp>
    <xdr:clientData/>
  </xdr:twoCellAnchor>
  <xdr:twoCellAnchor>
    <xdr:from>
      <xdr:col>24</xdr:col>
      <xdr:colOff>85348</xdr:colOff>
      <xdr:row>3</xdr:row>
      <xdr:rowOff>17765</xdr:rowOff>
    </xdr:from>
    <xdr:to>
      <xdr:col>37</xdr:col>
      <xdr:colOff>22411</xdr:colOff>
      <xdr:row>5</xdr:row>
      <xdr:rowOff>16799</xdr:rowOff>
    </xdr:to>
    <xdr:sp macro="" textlink="">
      <xdr:nvSpPr>
        <xdr:cNvPr id="13" name="テキスト ボックス 12">
          <a:extLst>
            <a:ext uri="{FF2B5EF4-FFF2-40B4-BE49-F238E27FC236}">
              <a16:creationId xmlns:a16="http://schemas.microsoft.com/office/drawing/2014/main" xmlns="" id="{00000000-0008-0000-1500-00000D000000}"/>
            </a:ext>
          </a:extLst>
        </xdr:cNvPr>
        <xdr:cNvSpPr txBox="1"/>
      </xdr:nvSpPr>
      <xdr:spPr>
        <a:xfrm>
          <a:off x="4657348" y="1351265"/>
          <a:ext cx="2442138" cy="503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252000" indent="-180000" algn="l" hangingPunct="1">
            <a:lnSpc>
              <a:spcPts val="2100"/>
            </a:lnSpc>
          </a:pPr>
          <a:r>
            <a:rPr kumimoji="1" lang="ja-JP" altLang="en-US" sz="1800" b="1">
              <a:ln>
                <a:solidFill>
                  <a:schemeClr val="bg1">
                    <a:lumMod val="65000"/>
                  </a:schemeClr>
                </a:solidFill>
              </a:ln>
              <a:solidFill>
                <a:srgbClr val="FF0000"/>
              </a:solidFill>
              <a:latin typeface="Meiryo UI" panose="020B0604030504040204" pitchFamily="50" charset="-128"/>
              <a:ea typeface="Meiryo UI" panose="020B0604030504040204" pitchFamily="50" charset="-128"/>
            </a:rPr>
            <a:t>・ 避難誘導の実施</a:t>
          </a:r>
          <a:endParaRPr kumimoji="1" lang="en-US" altLang="ja-JP" sz="1800" b="1">
            <a:ln>
              <a:solidFill>
                <a:schemeClr val="bg1">
                  <a:lumMod val="65000"/>
                </a:schemeClr>
              </a:solidFill>
            </a:ln>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24</xdr:col>
      <xdr:colOff>74400</xdr:colOff>
      <xdr:row>5</xdr:row>
      <xdr:rowOff>11205</xdr:rowOff>
    </xdr:from>
    <xdr:to>
      <xdr:col>39</xdr:col>
      <xdr:colOff>134123</xdr:colOff>
      <xdr:row>9</xdr:row>
      <xdr:rowOff>22411</xdr:rowOff>
    </xdr:to>
    <xdr:sp macro="" textlink="">
      <xdr:nvSpPr>
        <xdr:cNvPr id="14" name="テキスト ボックス 13">
          <a:extLst>
            <a:ext uri="{FF2B5EF4-FFF2-40B4-BE49-F238E27FC236}">
              <a16:creationId xmlns:a16="http://schemas.microsoft.com/office/drawing/2014/main" xmlns="" id="{00000000-0008-0000-1500-00000E000000}"/>
            </a:ext>
          </a:extLst>
        </xdr:cNvPr>
        <xdr:cNvSpPr txBox="1"/>
      </xdr:nvSpPr>
      <xdr:spPr>
        <a:xfrm>
          <a:off x="4646400" y="1849530"/>
          <a:ext cx="2945798" cy="744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252000" indent="-180000" algn="l" hangingPunct="1">
            <a:lnSpc>
              <a:spcPts val="2100"/>
            </a:lnSpc>
            <a:spcBef>
              <a:spcPts val="0"/>
            </a:spcBef>
          </a:pPr>
          <a:r>
            <a:rPr kumimoji="1" lang="ja-JP" altLang="en-US" sz="1800" b="1">
              <a:ln>
                <a:solidFill>
                  <a:schemeClr val="bg1">
                    <a:lumMod val="65000"/>
                  </a:schemeClr>
                </a:solidFill>
              </a:ln>
              <a:solidFill>
                <a:srgbClr val="FF0000"/>
              </a:solidFill>
              <a:latin typeface="Meiryo UI" panose="020B0604030504040204" pitchFamily="50" charset="-128"/>
              <a:ea typeface="Meiryo UI" panose="020B0604030504040204" pitchFamily="50" charset="-128"/>
            </a:rPr>
            <a:t>・ 未避難者、要救助者の確認</a:t>
          </a:r>
          <a:endParaRPr kumimoji="1" lang="en-US" altLang="ja-JP" sz="1800" b="1">
            <a:ln>
              <a:solidFill>
                <a:schemeClr val="bg1">
                  <a:lumMod val="65000"/>
                </a:schemeClr>
              </a:solidFill>
            </a:ln>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6</xdr:col>
      <xdr:colOff>168933</xdr:colOff>
      <xdr:row>12</xdr:row>
      <xdr:rowOff>37655</xdr:rowOff>
    </xdr:from>
    <xdr:to>
      <xdr:col>23</xdr:col>
      <xdr:colOff>67879</xdr:colOff>
      <xdr:row>18</xdr:row>
      <xdr:rowOff>81641</xdr:rowOff>
    </xdr:to>
    <xdr:sp macro="" textlink="">
      <xdr:nvSpPr>
        <xdr:cNvPr id="15" name="テキスト ボックス 14">
          <a:extLst>
            <a:ext uri="{FF2B5EF4-FFF2-40B4-BE49-F238E27FC236}">
              <a16:creationId xmlns:a16="http://schemas.microsoft.com/office/drawing/2014/main" xmlns="" id="{00000000-0008-0000-1500-00000F000000}"/>
            </a:ext>
          </a:extLst>
        </xdr:cNvPr>
        <xdr:cNvSpPr txBox="1"/>
      </xdr:nvSpPr>
      <xdr:spPr>
        <a:xfrm>
          <a:off x="1311933" y="3289762"/>
          <a:ext cx="3137446" cy="1268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marL="252000" lvl="1" indent="-180000" algn="l" hangingPunct="1">
            <a:lnSpc>
              <a:spcPts val="2100"/>
            </a:lnSpc>
          </a:pPr>
          <a:r>
            <a:rPr kumimoji="1" lang="ja-JP" altLang="en-US"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rPr>
            <a:t>・ 自衛水防活動の指揮統制、状況の把握、情報内容の記録</a:t>
          </a:r>
          <a:endParaRPr kumimoji="1" lang="en-US" altLang="ja-JP"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endParaRPr>
        </a:p>
      </xdr:txBody>
    </xdr:sp>
    <xdr:clientData/>
  </xdr:twoCellAnchor>
  <xdr:twoCellAnchor>
    <xdr:from>
      <xdr:col>6</xdr:col>
      <xdr:colOff>68755</xdr:colOff>
      <xdr:row>16</xdr:row>
      <xdr:rowOff>184519</xdr:rowOff>
    </xdr:from>
    <xdr:to>
      <xdr:col>21</xdr:col>
      <xdr:colOff>178677</xdr:colOff>
      <xdr:row>20</xdr:row>
      <xdr:rowOff>77342</xdr:rowOff>
    </xdr:to>
    <xdr:sp macro="" textlink="">
      <xdr:nvSpPr>
        <xdr:cNvPr id="16" name="テキスト ボックス 15">
          <a:extLst>
            <a:ext uri="{FF2B5EF4-FFF2-40B4-BE49-F238E27FC236}">
              <a16:creationId xmlns:a16="http://schemas.microsoft.com/office/drawing/2014/main" xmlns="" id="{00000000-0008-0000-1500-000010000000}"/>
            </a:ext>
          </a:extLst>
        </xdr:cNvPr>
        <xdr:cNvSpPr txBox="1"/>
      </xdr:nvSpPr>
      <xdr:spPr>
        <a:xfrm>
          <a:off x="1211755" y="4253055"/>
          <a:ext cx="2967422" cy="70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252000" indent="-180000" algn="l" hangingPunct="1">
            <a:lnSpc>
              <a:spcPts val="2100"/>
            </a:lnSpc>
          </a:pPr>
          <a:r>
            <a:rPr kumimoji="1" lang="ja-JP" altLang="en-US"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rPr>
            <a:t>・ 館内放送等による避難の呼び掛け</a:t>
          </a:r>
          <a:endParaRPr kumimoji="1" lang="en-US" altLang="ja-JP"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endParaRPr>
        </a:p>
      </xdr:txBody>
    </xdr:sp>
    <xdr:clientData/>
  </xdr:twoCellAnchor>
  <xdr:twoCellAnchor>
    <xdr:from>
      <xdr:col>6</xdr:col>
      <xdr:colOff>75290</xdr:colOff>
      <xdr:row>20</xdr:row>
      <xdr:rowOff>16511</xdr:rowOff>
    </xdr:from>
    <xdr:to>
      <xdr:col>24</xdr:col>
      <xdr:colOff>18029</xdr:colOff>
      <xdr:row>22</xdr:row>
      <xdr:rowOff>201567</xdr:rowOff>
    </xdr:to>
    <xdr:sp macro="" textlink="">
      <xdr:nvSpPr>
        <xdr:cNvPr id="17" name="テキスト ボックス 16">
          <a:extLst>
            <a:ext uri="{FF2B5EF4-FFF2-40B4-BE49-F238E27FC236}">
              <a16:creationId xmlns:a16="http://schemas.microsoft.com/office/drawing/2014/main" xmlns="" id="{00000000-0008-0000-1500-000011000000}"/>
            </a:ext>
          </a:extLst>
        </xdr:cNvPr>
        <xdr:cNvSpPr txBox="1"/>
      </xdr:nvSpPr>
      <xdr:spPr>
        <a:xfrm>
          <a:off x="1218290" y="4901475"/>
          <a:ext cx="3371739" cy="593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252000" indent="-180000" algn="l" hangingPunct="1">
            <a:lnSpc>
              <a:spcPts val="2100"/>
            </a:lnSpc>
          </a:pPr>
          <a:r>
            <a:rPr kumimoji="1" lang="ja-JP" altLang="en-US"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rPr>
            <a:t>・ 洪水予報等の情報の収集</a:t>
          </a:r>
          <a:endParaRPr kumimoji="1" lang="en-US" altLang="ja-JP"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endParaRPr>
        </a:p>
      </xdr:txBody>
    </xdr:sp>
    <xdr:clientData/>
  </xdr:twoCellAnchor>
  <xdr:twoCellAnchor>
    <xdr:from>
      <xdr:col>6</xdr:col>
      <xdr:colOff>76711</xdr:colOff>
      <xdr:row>22</xdr:row>
      <xdr:rowOff>4657</xdr:rowOff>
    </xdr:from>
    <xdr:to>
      <xdr:col>23</xdr:col>
      <xdr:colOff>89646</xdr:colOff>
      <xdr:row>27</xdr:row>
      <xdr:rowOff>30276</xdr:rowOff>
    </xdr:to>
    <xdr:sp macro="" textlink="">
      <xdr:nvSpPr>
        <xdr:cNvPr id="18" name="テキスト ボックス 17">
          <a:extLst>
            <a:ext uri="{FF2B5EF4-FFF2-40B4-BE49-F238E27FC236}">
              <a16:creationId xmlns:a16="http://schemas.microsoft.com/office/drawing/2014/main" xmlns="" id="{00000000-0008-0000-1500-000012000000}"/>
            </a:ext>
          </a:extLst>
        </xdr:cNvPr>
        <xdr:cNvSpPr txBox="1"/>
      </xdr:nvSpPr>
      <xdr:spPr>
        <a:xfrm>
          <a:off x="1219711" y="5297836"/>
          <a:ext cx="3251435" cy="1046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252000" indent="-180000" algn="l" hangingPunct="1">
            <a:lnSpc>
              <a:spcPts val="2100"/>
            </a:lnSpc>
          </a:pPr>
          <a:r>
            <a:rPr kumimoji="1" lang="ja-JP" altLang="en-US"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rPr>
            <a:t>・ 関係者及び関係機関との連絡、事前協力の依頼</a:t>
          </a:r>
          <a:endParaRPr kumimoji="1" lang="en-US" altLang="ja-JP"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endParaRPr>
        </a:p>
      </xdr:txBody>
    </xdr:sp>
    <xdr:clientData/>
  </xdr:twoCellAnchor>
  <xdr:twoCellAnchor>
    <xdr:from>
      <xdr:col>4</xdr:col>
      <xdr:colOff>36677</xdr:colOff>
      <xdr:row>2</xdr:row>
      <xdr:rowOff>104216</xdr:rowOff>
    </xdr:from>
    <xdr:to>
      <xdr:col>6</xdr:col>
      <xdr:colOff>98535</xdr:colOff>
      <xdr:row>10</xdr:row>
      <xdr:rowOff>149678</xdr:rowOff>
    </xdr:to>
    <xdr:grpSp>
      <xdr:nvGrpSpPr>
        <xdr:cNvPr id="19" name="グループ化 18">
          <a:extLst>
            <a:ext uri="{FF2B5EF4-FFF2-40B4-BE49-F238E27FC236}">
              <a16:creationId xmlns:a16="http://schemas.microsoft.com/office/drawing/2014/main" xmlns="" id="{00000000-0008-0000-1500-000013000000}"/>
            </a:ext>
          </a:extLst>
        </xdr:cNvPr>
        <xdr:cNvGrpSpPr/>
      </xdr:nvGrpSpPr>
      <xdr:grpSpPr>
        <a:xfrm>
          <a:off x="714010" y="1448299"/>
          <a:ext cx="400525" cy="1580046"/>
          <a:chOff x="8686800" y="1057275"/>
          <a:chExt cx="485775" cy="1476375"/>
        </a:xfrm>
        <a:solidFill>
          <a:srgbClr val="FF0000"/>
        </a:solidFill>
      </xdr:grpSpPr>
      <xdr:sp macro="" textlink="">
        <xdr:nvSpPr>
          <xdr:cNvPr id="20" name="四角形: 角を丸くする 19">
            <a:extLst>
              <a:ext uri="{FF2B5EF4-FFF2-40B4-BE49-F238E27FC236}">
                <a16:creationId xmlns:a16="http://schemas.microsoft.com/office/drawing/2014/main" xmlns="" id="{00000000-0008-0000-1500-000014000000}"/>
              </a:ext>
            </a:extLst>
          </xdr:cNvPr>
          <xdr:cNvSpPr/>
        </xdr:nvSpPr>
        <xdr:spPr>
          <a:xfrm>
            <a:off x="8686800" y="1057275"/>
            <a:ext cx="485775" cy="147637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w="3175">
                <a:solidFill>
                  <a:schemeClr val="tx1">
                    <a:lumMod val="50000"/>
                    <a:lumOff val="50000"/>
                  </a:schemeClr>
                </a:solidFill>
              </a:ln>
              <a:solidFill>
                <a:sysClr val="windowText" lastClr="000000"/>
              </a:solidFill>
            </a:endParaRPr>
          </a:p>
        </xdr:txBody>
      </xdr:sp>
      <xdr:sp macro="" textlink="">
        <xdr:nvSpPr>
          <xdr:cNvPr id="21" name="テキスト ボックス 20">
            <a:extLst>
              <a:ext uri="{FF2B5EF4-FFF2-40B4-BE49-F238E27FC236}">
                <a16:creationId xmlns:a16="http://schemas.microsoft.com/office/drawing/2014/main" xmlns="" id="{00000000-0008-0000-1500-000015000000}"/>
              </a:ext>
            </a:extLst>
          </xdr:cNvPr>
          <xdr:cNvSpPr txBox="1"/>
        </xdr:nvSpPr>
        <xdr:spPr>
          <a:xfrm>
            <a:off x="8746757" y="1173182"/>
            <a:ext cx="390526" cy="1339368"/>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l"/>
            <a:r>
              <a:rPr kumimoji="1" lang="ja-JP" altLang="en-US" sz="1800" b="1">
                <a:ln w="3175">
                  <a:solidFill>
                    <a:schemeClr val="tx1">
                      <a:lumMod val="50000"/>
                      <a:lumOff val="50000"/>
                    </a:schemeClr>
                  </a:solidFill>
                </a:ln>
                <a:solidFill>
                  <a:sysClr val="windowText" lastClr="000000"/>
                </a:solidFill>
                <a:latin typeface="Meiryo UI" panose="020B0604030504040204" pitchFamily="50" charset="-128"/>
                <a:ea typeface="Meiryo UI" panose="020B0604030504040204" pitchFamily="50" charset="-128"/>
              </a:rPr>
              <a:t> 非常体制</a:t>
            </a:r>
            <a:endParaRPr kumimoji="1" lang="en-US" altLang="ja-JP" sz="1800" b="1">
              <a:ln w="3175">
                <a:solidFill>
                  <a:schemeClr val="tx1">
                    <a:lumMod val="50000"/>
                    <a:lumOff val="50000"/>
                  </a:schemeClr>
                </a:solidFill>
              </a:ln>
              <a:solidFill>
                <a:sysClr val="windowText" lastClr="000000"/>
              </a:solidFill>
              <a:latin typeface="Meiryo UI" panose="020B0604030504040204" pitchFamily="50" charset="-128"/>
              <a:ea typeface="Meiryo UI" panose="020B0604030504040204" pitchFamily="50" charset="-128"/>
            </a:endParaRPr>
          </a:p>
          <a:p>
            <a:endParaRPr kumimoji="1" lang="en-US" altLang="ja-JP" sz="1800" b="0">
              <a:ln w="3175">
                <a:solidFill>
                  <a:schemeClr val="tx1">
                    <a:lumMod val="50000"/>
                    <a:lumOff val="50000"/>
                  </a:schemeClr>
                </a:solidFill>
              </a:ln>
              <a:solidFill>
                <a:sysClr val="windowText" lastClr="000000"/>
              </a:solidFill>
              <a:latin typeface="Meiryo UI" panose="020B0604030504040204" pitchFamily="50" charset="-128"/>
              <a:ea typeface="Meiryo UI" panose="020B0604030504040204" pitchFamily="50" charset="-128"/>
            </a:endParaRPr>
          </a:p>
        </xdr:txBody>
      </xdr:sp>
    </xdr:grpSp>
    <xdr:clientData/>
  </xdr:twoCellAnchor>
  <xdr:twoCellAnchor>
    <xdr:from>
      <xdr:col>3</xdr:col>
      <xdr:colOff>184698</xdr:colOff>
      <xdr:row>11</xdr:row>
      <xdr:rowOff>136071</xdr:rowOff>
    </xdr:from>
    <xdr:to>
      <xdr:col>6</xdr:col>
      <xdr:colOff>103352</xdr:colOff>
      <xdr:row>26</xdr:row>
      <xdr:rowOff>100197</xdr:rowOff>
    </xdr:to>
    <xdr:grpSp>
      <xdr:nvGrpSpPr>
        <xdr:cNvPr id="22" name="グループ化 21">
          <a:extLst>
            <a:ext uri="{FF2B5EF4-FFF2-40B4-BE49-F238E27FC236}">
              <a16:creationId xmlns:a16="http://schemas.microsoft.com/office/drawing/2014/main" xmlns="" id="{00000000-0008-0000-1500-000016000000}"/>
            </a:ext>
          </a:extLst>
        </xdr:cNvPr>
        <xdr:cNvGrpSpPr/>
      </xdr:nvGrpSpPr>
      <xdr:grpSpPr>
        <a:xfrm>
          <a:off x="679998" y="3205238"/>
          <a:ext cx="439354" cy="2842792"/>
          <a:chOff x="8763000" y="3848100"/>
          <a:chExt cx="485775" cy="1476375"/>
        </a:xfrm>
        <a:solidFill>
          <a:srgbClr val="FF6600"/>
        </a:solidFill>
      </xdr:grpSpPr>
      <xdr:sp macro="" textlink="">
        <xdr:nvSpPr>
          <xdr:cNvPr id="23" name="四角形: 角を丸くする 22">
            <a:extLst>
              <a:ext uri="{FF2B5EF4-FFF2-40B4-BE49-F238E27FC236}">
                <a16:creationId xmlns:a16="http://schemas.microsoft.com/office/drawing/2014/main" xmlns="" id="{00000000-0008-0000-1500-000017000000}"/>
              </a:ext>
            </a:extLst>
          </xdr:cNvPr>
          <xdr:cNvSpPr/>
        </xdr:nvSpPr>
        <xdr:spPr>
          <a:xfrm>
            <a:off x="8763000" y="3848100"/>
            <a:ext cx="485775" cy="147637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テキスト ボックス 23">
            <a:extLst>
              <a:ext uri="{FF2B5EF4-FFF2-40B4-BE49-F238E27FC236}">
                <a16:creationId xmlns:a16="http://schemas.microsoft.com/office/drawing/2014/main" xmlns="" id="{00000000-0008-0000-1500-000018000000}"/>
              </a:ext>
            </a:extLst>
          </xdr:cNvPr>
          <xdr:cNvSpPr txBox="1"/>
        </xdr:nvSpPr>
        <xdr:spPr>
          <a:xfrm>
            <a:off x="8812204" y="4334437"/>
            <a:ext cx="419101" cy="806889"/>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l"/>
            <a:r>
              <a:rPr kumimoji="1" lang="ja-JP" altLang="en-US" sz="1800" b="1">
                <a:ln>
                  <a:solidFill>
                    <a:schemeClr val="bg1">
                      <a:lumMod val="65000"/>
                    </a:schemeClr>
                  </a:solidFill>
                </a:ln>
                <a:solidFill>
                  <a:sysClr val="windowText" lastClr="000000"/>
                </a:solidFill>
                <a:latin typeface="Meiryo UI" panose="020B0604030504040204" pitchFamily="50" charset="-128"/>
                <a:ea typeface="Meiryo UI" panose="020B0604030504040204" pitchFamily="50" charset="-128"/>
              </a:rPr>
              <a:t>警戒体制</a:t>
            </a:r>
            <a:endParaRPr kumimoji="1" lang="en-US" altLang="ja-JP" sz="1800" b="1">
              <a:ln>
                <a:solidFill>
                  <a:schemeClr val="bg1">
                    <a:lumMod val="65000"/>
                  </a:schemeClr>
                </a:solidFill>
              </a:ln>
              <a:solidFill>
                <a:sysClr val="windowText" lastClr="000000"/>
              </a:solidFill>
              <a:latin typeface="Meiryo UI" panose="020B0604030504040204" pitchFamily="50" charset="-128"/>
              <a:ea typeface="Meiryo UI" panose="020B0604030504040204" pitchFamily="50" charset="-128"/>
            </a:endParaRPr>
          </a:p>
          <a:p>
            <a:endParaRPr kumimoji="1" lang="en-US" altLang="ja-JP" sz="1800" b="0">
              <a:solidFill>
                <a:srgbClr val="FF6600"/>
              </a:solidFill>
              <a:latin typeface="Meiryo UI" panose="020B0604030504040204" pitchFamily="50" charset="-128"/>
              <a:ea typeface="Meiryo UI" panose="020B0604030504040204" pitchFamily="50" charset="-128"/>
            </a:endParaRPr>
          </a:p>
        </xdr:txBody>
      </xdr:sp>
    </xdr:grpSp>
    <xdr:clientData/>
  </xdr:twoCellAnchor>
  <xdr:twoCellAnchor>
    <xdr:from>
      <xdr:col>3</xdr:col>
      <xdr:colOff>155547</xdr:colOff>
      <xdr:row>27</xdr:row>
      <xdr:rowOff>10675</xdr:rowOff>
    </xdr:from>
    <xdr:to>
      <xdr:col>6</xdr:col>
      <xdr:colOff>112068</xdr:colOff>
      <xdr:row>33</xdr:row>
      <xdr:rowOff>1679</xdr:rowOff>
    </xdr:to>
    <xdr:grpSp>
      <xdr:nvGrpSpPr>
        <xdr:cNvPr id="25" name="グループ化 24">
          <a:extLst>
            <a:ext uri="{FF2B5EF4-FFF2-40B4-BE49-F238E27FC236}">
              <a16:creationId xmlns:a16="http://schemas.microsoft.com/office/drawing/2014/main" xmlns="" id="{00000000-0008-0000-1500-000019000000}"/>
            </a:ext>
          </a:extLst>
        </xdr:cNvPr>
        <xdr:cNvGrpSpPr/>
      </xdr:nvGrpSpPr>
      <xdr:grpSpPr>
        <a:xfrm>
          <a:off x="663547" y="6149008"/>
          <a:ext cx="464521" cy="1134004"/>
          <a:chOff x="8907280" y="6253799"/>
          <a:chExt cx="447674" cy="1207366"/>
        </a:xfrm>
        <a:solidFill>
          <a:srgbClr val="FFFF00"/>
        </a:solidFill>
      </xdr:grpSpPr>
      <xdr:sp macro="" textlink="">
        <xdr:nvSpPr>
          <xdr:cNvPr id="26" name="四角形: 角を丸くする 25">
            <a:extLst>
              <a:ext uri="{FF2B5EF4-FFF2-40B4-BE49-F238E27FC236}">
                <a16:creationId xmlns:a16="http://schemas.microsoft.com/office/drawing/2014/main" xmlns="" id="{00000000-0008-0000-1500-00001A000000}"/>
              </a:ext>
            </a:extLst>
          </xdr:cNvPr>
          <xdr:cNvSpPr/>
        </xdr:nvSpPr>
        <xdr:spPr>
          <a:xfrm>
            <a:off x="8907280" y="6257925"/>
            <a:ext cx="447674" cy="109537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テキスト ボックス 26">
            <a:extLst>
              <a:ext uri="{FF2B5EF4-FFF2-40B4-BE49-F238E27FC236}">
                <a16:creationId xmlns:a16="http://schemas.microsoft.com/office/drawing/2014/main" xmlns="" id="{00000000-0008-0000-1500-00001B000000}"/>
              </a:ext>
            </a:extLst>
          </xdr:cNvPr>
          <xdr:cNvSpPr txBox="1"/>
        </xdr:nvSpPr>
        <xdr:spPr>
          <a:xfrm>
            <a:off x="8969155" y="6253799"/>
            <a:ext cx="346010" cy="1207366"/>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l"/>
            <a:r>
              <a:rPr kumimoji="1" lang="ja-JP" altLang="en-US" sz="1800" b="1">
                <a:ln>
                  <a:solidFill>
                    <a:schemeClr val="bg1">
                      <a:lumMod val="65000"/>
                    </a:schemeClr>
                  </a:solidFill>
                </a:ln>
                <a:solidFill>
                  <a:sysClr val="windowText" lastClr="000000"/>
                </a:solidFill>
                <a:latin typeface="Meiryo UI" panose="020B0604030504040204" pitchFamily="50" charset="-128"/>
                <a:ea typeface="Meiryo UI" panose="020B0604030504040204" pitchFamily="50" charset="-128"/>
              </a:rPr>
              <a:t>注意体制</a:t>
            </a:r>
            <a:endParaRPr kumimoji="1" lang="en-US" altLang="ja-JP" sz="1800" b="1">
              <a:ln>
                <a:solidFill>
                  <a:schemeClr val="bg1">
                    <a:lumMod val="65000"/>
                  </a:schemeClr>
                </a:solidFill>
              </a:ln>
              <a:solidFill>
                <a:sysClr val="windowText" lastClr="000000"/>
              </a:solidFill>
              <a:latin typeface="Meiryo UI" panose="020B0604030504040204" pitchFamily="50" charset="-128"/>
              <a:ea typeface="Meiryo UI" panose="020B0604030504040204" pitchFamily="50" charset="-128"/>
            </a:endParaRPr>
          </a:p>
          <a:p>
            <a:endParaRPr kumimoji="1" lang="en-US" altLang="ja-JP" sz="1800" b="1">
              <a:solidFill>
                <a:srgbClr val="FFFF00"/>
              </a:solidFill>
              <a:latin typeface="Meiryo UI" panose="020B0604030504040204" pitchFamily="50" charset="-128"/>
              <a:ea typeface="Meiryo UI" panose="020B0604030504040204" pitchFamily="50" charset="-128"/>
            </a:endParaRPr>
          </a:p>
        </xdr:txBody>
      </xdr:sp>
    </xdr:grpSp>
    <xdr:clientData/>
  </xdr:twoCellAnchor>
  <xdr:twoCellAnchor>
    <xdr:from>
      <xdr:col>6</xdr:col>
      <xdr:colOff>166187</xdr:colOff>
      <xdr:row>11</xdr:row>
      <xdr:rowOff>108857</xdr:rowOff>
    </xdr:from>
    <xdr:to>
      <xdr:col>23</xdr:col>
      <xdr:colOff>179292</xdr:colOff>
      <xdr:row>26</xdr:row>
      <xdr:rowOff>95250</xdr:rowOff>
    </xdr:to>
    <xdr:sp macro="" textlink="">
      <xdr:nvSpPr>
        <xdr:cNvPr id="47" name="四角形: 角を丸くする 46">
          <a:extLst>
            <a:ext uri="{FF2B5EF4-FFF2-40B4-BE49-F238E27FC236}">
              <a16:creationId xmlns:a16="http://schemas.microsoft.com/office/drawing/2014/main" xmlns="" id="{00000000-0008-0000-1500-00002F000000}"/>
            </a:ext>
          </a:extLst>
        </xdr:cNvPr>
        <xdr:cNvSpPr/>
      </xdr:nvSpPr>
      <xdr:spPr>
        <a:xfrm>
          <a:off x="1309187" y="3211286"/>
          <a:ext cx="3251605" cy="3048000"/>
        </a:xfrm>
        <a:prstGeom prst="roundRect">
          <a:avLst/>
        </a:prstGeom>
        <a:solidFill>
          <a:schemeClr val="accent5">
            <a:lumMod val="60000"/>
            <a:lumOff val="40000"/>
            <a:alpha val="2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168089</xdr:colOff>
      <xdr:row>27</xdr:row>
      <xdr:rowOff>42426</xdr:rowOff>
    </xdr:from>
    <xdr:to>
      <xdr:col>23</xdr:col>
      <xdr:colOff>164483</xdr:colOff>
      <xdr:row>32</xdr:row>
      <xdr:rowOff>64836</xdr:rowOff>
    </xdr:to>
    <xdr:sp macro="" textlink="">
      <xdr:nvSpPr>
        <xdr:cNvPr id="49" name="四角形: 角を丸くする 48">
          <a:extLst>
            <a:ext uri="{FF2B5EF4-FFF2-40B4-BE49-F238E27FC236}">
              <a16:creationId xmlns:a16="http://schemas.microsoft.com/office/drawing/2014/main" xmlns="" id="{00000000-0008-0000-1500-000031000000}"/>
            </a:ext>
          </a:extLst>
        </xdr:cNvPr>
        <xdr:cNvSpPr/>
      </xdr:nvSpPr>
      <xdr:spPr>
        <a:xfrm>
          <a:off x="1311089" y="6083997"/>
          <a:ext cx="3234894" cy="1042946"/>
        </a:xfrm>
        <a:prstGeom prst="roundRect">
          <a:avLst/>
        </a:prstGeom>
        <a:solidFill>
          <a:schemeClr val="accent5">
            <a:lumMod val="60000"/>
            <a:lumOff val="40000"/>
            <a:alpha val="2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11206</xdr:colOff>
      <xdr:row>32</xdr:row>
      <xdr:rowOff>197226</xdr:rowOff>
    </xdr:from>
    <xdr:to>
      <xdr:col>23</xdr:col>
      <xdr:colOff>115170</xdr:colOff>
      <xdr:row>53</xdr:row>
      <xdr:rowOff>100853</xdr:rowOff>
    </xdr:to>
    <xdr:sp macro="" textlink="">
      <xdr:nvSpPr>
        <xdr:cNvPr id="50" name="四角形: 角を丸くする 49">
          <a:extLst>
            <a:ext uri="{FF2B5EF4-FFF2-40B4-BE49-F238E27FC236}">
              <a16:creationId xmlns:a16="http://schemas.microsoft.com/office/drawing/2014/main" xmlns="" id="{00000000-0008-0000-1500-000032000000}"/>
            </a:ext>
          </a:extLst>
        </xdr:cNvPr>
        <xdr:cNvSpPr/>
      </xdr:nvSpPr>
      <xdr:spPr>
        <a:xfrm>
          <a:off x="1344706" y="7413814"/>
          <a:ext cx="3151964" cy="3691215"/>
        </a:xfrm>
        <a:prstGeom prst="roundRect">
          <a:avLst/>
        </a:prstGeom>
        <a:solidFill>
          <a:schemeClr val="accent5">
            <a:lumMod val="60000"/>
            <a:lumOff val="40000"/>
            <a:alpha val="2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29131</xdr:colOff>
      <xdr:row>33</xdr:row>
      <xdr:rowOff>6724</xdr:rowOff>
    </xdr:from>
    <xdr:to>
      <xdr:col>39</xdr:col>
      <xdr:colOff>179291</xdr:colOff>
      <xdr:row>53</xdr:row>
      <xdr:rowOff>67236</xdr:rowOff>
    </xdr:to>
    <xdr:sp macro="" textlink="">
      <xdr:nvSpPr>
        <xdr:cNvPr id="51" name="四角形: 角を丸くする 50">
          <a:extLst>
            <a:ext uri="{FF2B5EF4-FFF2-40B4-BE49-F238E27FC236}">
              <a16:creationId xmlns:a16="http://schemas.microsoft.com/office/drawing/2014/main" xmlns="" id="{00000000-0008-0000-1500-000033000000}"/>
            </a:ext>
          </a:extLst>
        </xdr:cNvPr>
        <xdr:cNvSpPr/>
      </xdr:nvSpPr>
      <xdr:spPr>
        <a:xfrm>
          <a:off x="4601131" y="7425018"/>
          <a:ext cx="3041278" cy="3646394"/>
        </a:xfrm>
        <a:prstGeom prst="roundRect">
          <a:avLst/>
        </a:prstGeom>
        <a:solidFill>
          <a:schemeClr val="accent5">
            <a:lumMod val="60000"/>
            <a:lumOff val="40000"/>
            <a:alpha val="2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107577</xdr:colOff>
      <xdr:row>27</xdr:row>
      <xdr:rowOff>62753</xdr:rowOff>
    </xdr:from>
    <xdr:to>
      <xdr:col>39</xdr:col>
      <xdr:colOff>179295</xdr:colOff>
      <xdr:row>32</xdr:row>
      <xdr:rowOff>67236</xdr:rowOff>
    </xdr:to>
    <xdr:sp macro="" textlink="">
      <xdr:nvSpPr>
        <xdr:cNvPr id="54" name="四角形: 角を丸くする 53">
          <a:extLst>
            <a:ext uri="{FF2B5EF4-FFF2-40B4-BE49-F238E27FC236}">
              <a16:creationId xmlns:a16="http://schemas.microsoft.com/office/drawing/2014/main" xmlns="" id="{00000000-0008-0000-1500-000036000000}"/>
            </a:ext>
          </a:extLst>
        </xdr:cNvPr>
        <xdr:cNvSpPr/>
      </xdr:nvSpPr>
      <xdr:spPr>
        <a:xfrm>
          <a:off x="4679577" y="6234953"/>
          <a:ext cx="2957793" cy="1004608"/>
        </a:xfrm>
        <a:prstGeom prst="roundRect">
          <a:avLst/>
        </a:prstGeom>
        <a:solidFill>
          <a:schemeClr val="accent5">
            <a:lumMod val="60000"/>
            <a:lumOff val="40000"/>
            <a:alpha val="2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156882</xdr:colOff>
      <xdr:row>33</xdr:row>
      <xdr:rowOff>22412</xdr:rowOff>
    </xdr:from>
    <xdr:to>
      <xdr:col>6</xdr:col>
      <xdr:colOff>75536</xdr:colOff>
      <xdr:row>53</xdr:row>
      <xdr:rowOff>116541</xdr:rowOff>
    </xdr:to>
    <xdr:grpSp>
      <xdr:nvGrpSpPr>
        <xdr:cNvPr id="55" name="グループ化 54">
          <a:extLst>
            <a:ext uri="{FF2B5EF4-FFF2-40B4-BE49-F238E27FC236}">
              <a16:creationId xmlns:a16="http://schemas.microsoft.com/office/drawing/2014/main" xmlns="" id="{00000000-0008-0000-1500-000037000000}"/>
            </a:ext>
          </a:extLst>
        </xdr:cNvPr>
        <xdr:cNvGrpSpPr/>
      </xdr:nvGrpSpPr>
      <xdr:grpSpPr>
        <a:xfrm>
          <a:off x="664882" y="7303745"/>
          <a:ext cx="426654" cy="3692463"/>
          <a:chOff x="8763000" y="3848100"/>
          <a:chExt cx="485775" cy="1476375"/>
        </a:xfrm>
        <a:solidFill>
          <a:srgbClr val="FF6600"/>
        </a:solidFill>
      </xdr:grpSpPr>
      <xdr:sp macro="" textlink="">
        <xdr:nvSpPr>
          <xdr:cNvPr id="56" name="四角形: 角を丸くする 55">
            <a:extLst>
              <a:ext uri="{FF2B5EF4-FFF2-40B4-BE49-F238E27FC236}">
                <a16:creationId xmlns:a16="http://schemas.microsoft.com/office/drawing/2014/main" xmlns="" id="{00000000-0008-0000-1500-000038000000}"/>
              </a:ext>
            </a:extLst>
          </xdr:cNvPr>
          <xdr:cNvSpPr/>
        </xdr:nvSpPr>
        <xdr:spPr>
          <a:xfrm>
            <a:off x="8763000" y="3848100"/>
            <a:ext cx="485775" cy="1476375"/>
          </a:xfrm>
          <a:prstGeom prst="round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7" name="テキスト ボックス 56">
            <a:extLst>
              <a:ext uri="{FF2B5EF4-FFF2-40B4-BE49-F238E27FC236}">
                <a16:creationId xmlns:a16="http://schemas.microsoft.com/office/drawing/2014/main" xmlns="" id="{00000000-0008-0000-1500-000039000000}"/>
              </a:ext>
            </a:extLst>
          </xdr:cNvPr>
          <xdr:cNvSpPr txBox="1"/>
        </xdr:nvSpPr>
        <xdr:spPr>
          <a:xfrm>
            <a:off x="8812204" y="4424350"/>
            <a:ext cx="419101" cy="794364"/>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l"/>
            <a:r>
              <a:rPr kumimoji="1" lang="ja-JP" altLang="en-US" sz="1800" b="1">
                <a:ln>
                  <a:solidFill>
                    <a:schemeClr val="bg1">
                      <a:lumMod val="65000"/>
                    </a:schemeClr>
                  </a:solidFill>
                </a:ln>
                <a:solidFill>
                  <a:srgbClr val="0000FF"/>
                </a:solidFill>
                <a:latin typeface="Meiryo UI" panose="020B0604030504040204" pitchFamily="50" charset="-128"/>
                <a:ea typeface="Meiryo UI" panose="020B0604030504040204" pitchFamily="50" charset="-128"/>
              </a:rPr>
              <a:t>要員</a:t>
            </a:r>
            <a:endParaRPr kumimoji="1" lang="en-US" altLang="ja-JP" sz="1800" b="1">
              <a:ln>
                <a:solidFill>
                  <a:schemeClr val="bg1">
                    <a:lumMod val="65000"/>
                  </a:schemeClr>
                </a:solidFill>
              </a:ln>
              <a:solidFill>
                <a:srgbClr val="0000FF"/>
              </a:solidFill>
              <a:latin typeface="Meiryo UI" panose="020B0604030504040204" pitchFamily="50" charset="-128"/>
              <a:ea typeface="Meiryo UI" panose="020B0604030504040204" pitchFamily="50" charset="-128"/>
            </a:endParaRPr>
          </a:p>
          <a:p>
            <a:endParaRPr kumimoji="1" lang="en-US" altLang="ja-JP" sz="1800" b="0">
              <a:solidFill>
                <a:srgbClr val="FF6600"/>
              </a:solidFill>
              <a:latin typeface="Meiryo UI" panose="020B0604030504040204" pitchFamily="50" charset="-128"/>
              <a:ea typeface="Meiryo UI" panose="020B0604030504040204" pitchFamily="50" charset="-128"/>
            </a:endParaRPr>
          </a:p>
        </xdr:txBody>
      </xdr:sp>
    </xdr:grpSp>
    <xdr:clientData/>
  </xdr:twoCellAnchor>
  <xdr:twoCellAnchor>
    <xdr:from>
      <xdr:col>10</xdr:col>
      <xdr:colOff>4664</xdr:colOff>
      <xdr:row>33</xdr:row>
      <xdr:rowOff>90770</xdr:rowOff>
    </xdr:from>
    <xdr:to>
      <xdr:col>11</xdr:col>
      <xdr:colOff>14189</xdr:colOff>
      <xdr:row>34</xdr:row>
      <xdr:rowOff>113182</xdr:rowOff>
    </xdr:to>
    <xdr:sp macro="" textlink="">
      <xdr:nvSpPr>
        <xdr:cNvPr id="38" name="フローチャート: 結合子 37">
          <a:extLst>
            <a:ext uri="{FF2B5EF4-FFF2-40B4-BE49-F238E27FC236}">
              <a16:creationId xmlns:a16="http://schemas.microsoft.com/office/drawing/2014/main" xmlns="" id="{00000000-0008-0000-1500-000026000000}"/>
            </a:ext>
          </a:extLst>
        </xdr:cNvPr>
        <xdr:cNvSpPr/>
      </xdr:nvSpPr>
      <xdr:spPr>
        <a:xfrm>
          <a:off x="1909664" y="7509064"/>
          <a:ext cx="200025" cy="201706"/>
        </a:xfrm>
        <a:prstGeom prst="flowChartConnector">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183958</xdr:colOff>
      <xdr:row>33</xdr:row>
      <xdr:rowOff>101976</xdr:rowOff>
    </xdr:from>
    <xdr:to>
      <xdr:col>27</xdr:col>
      <xdr:colOff>2983</xdr:colOff>
      <xdr:row>34</xdr:row>
      <xdr:rowOff>124388</xdr:rowOff>
    </xdr:to>
    <xdr:sp macro="" textlink="">
      <xdr:nvSpPr>
        <xdr:cNvPr id="39" name="フローチャート: 結合子 38">
          <a:extLst>
            <a:ext uri="{FF2B5EF4-FFF2-40B4-BE49-F238E27FC236}">
              <a16:creationId xmlns:a16="http://schemas.microsoft.com/office/drawing/2014/main" xmlns="" id="{00000000-0008-0000-1500-000027000000}"/>
            </a:ext>
          </a:extLst>
        </xdr:cNvPr>
        <xdr:cNvSpPr/>
      </xdr:nvSpPr>
      <xdr:spPr>
        <a:xfrm>
          <a:off x="4946458" y="7520270"/>
          <a:ext cx="200025" cy="201706"/>
        </a:xfrm>
        <a:prstGeom prst="flowChartConnector">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78441</xdr:colOff>
      <xdr:row>11</xdr:row>
      <xdr:rowOff>117665</xdr:rowOff>
    </xdr:from>
    <xdr:to>
      <xdr:col>39</xdr:col>
      <xdr:colOff>168088</xdr:colOff>
      <xdr:row>26</xdr:row>
      <xdr:rowOff>95250</xdr:rowOff>
    </xdr:to>
    <xdr:sp macro="" textlink="">
      <xdr:nvSpPr>
        <xdr:cNvPr id="48" name="四角形: 角を丸くする 47">
          <a:extLst>
            <a:ext uri="{FF2B5EF4-FFF2-40B4-BE49-F238E27FC236}">
              <a16:creationId xmlns:a16="http://schemas.microsoft.com/office/drawing/2014/main" xmlns="" id="{00000000-0008-0000-1500-000030000000}"/>
            </a:ext>
          </a:extLst>
        </xdr:cNvPr>
        <xdr:cNvSpPr/>
      </xdr:nvSpPr>
      <xdr:spPr>
        <a:xfrm>
          <a:off x="4650441" y="3220094"/>
          <a:ext cx="2974361" cy="3039192"/>
        </a:xfrm>
        <a:prstGeom prst="roundRect">
          <a:avLst/>
        </a:prstGeom>
        <a:solidFill>
          <a:schemeClr val="accent5">
            <a:lumMod val="60000"/>
            <a:lumOff val="40000"/>
            <a:alpha val="2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56030</xdr:colOff>
      <xdr:row>2</xdr:row>
      <xdr:rowOff>102535</xdr:rowOff>
    </xdr:from>
    <xdr:to>
      <xdr:col>39</xdr:col>
      <xdr:colOff>177150</xdr:colOff>
      <xdr:row>10</xdr:row>
      <xdr:rowOff>122465</xdr:rowOff>
    </xdr:to>
    <xdr:sp macro="" textlink="">
      <xdr:nvSpPr>
        <xdr:cNvPr id="3" name="四角形: 角を丸くする 2">
          <a:extLst>
            <a:ext uri="{FF2B5EF4-FFF2-40B4-BE49-F238E27FC236}">
              <a16:creationId xmlns:a16="http://schemas.microsoft.com/office/drawing/2014/main" xmlns="" id="{00000000-0008-0000-1500-000003000000}"/>
            </a:ext>
          </a:extLst>
        </xdr:cNvPr>
        <xdr:cNvSpPr/>
      </xdr:nvSpPr>
      <xdr:spPr>
        <a:xfrm>
          <a:off x="4628030" y="1449642"/>
          <a:ext cx="3005834" cy="1571144"/>
        </a:xfrm>
        <a:prstGeom prst="roundRect">
          <a:avLst/>
        </a:prstGeom>
        <a:solidFill>
          <a:schemeClr val="accent5">
            <a:lumMod val="60000"/>
            <a:lumOff val="40000"/>
            <a:alpha val="2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6</xdr:row>
      <xdr:rowOff>0</xdr:rowOff>
    </xdr:from>
    <xdr:to>
      <xdr:col>2</xdr:col>
      <xdr:colOff>38100</xdr:colOff>
      <xdr:row>34</xdr:row>
      <xdr:rowOff>9525</xdr:rowOff>
    </xdr:to>
    <xdr:cxnSp macro="">
      <xdr:nvCxnSpPr>
        <xdr:cNvPr id="3" name="直線コネクタ 2">
          <a:extLst>
            <a:ext uri="{FF2B5EF4-FFF2-40B4-BE49-F238E27FC236}">
              <a16:creationId xmlns:a16="http://schemas.microsoft.com/office/drawing/2014/main" xmlns="" id="{00000000-0008-0000-0500-000003000000}"/>
            </a:ext>
          </a:extLst>
        </xdr:cNvPr>
        <xdr:cNvCxnSpPr/>
      </xdr:nvCxnSpPr>
      <xdr:spPr>
        <a:xfrm>
          <a:off x="238125" y="1971675"/>
          <a:ext cx="0" cy="3695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xdr:colOff>
      <xdr:row>12</xdr:row>
      <xdr:rowOff>1</xdr:rowOff>
    </xdr:from>
    <xdr:to>
      <xdr:col>3</xdr:col>
      <xdr:colOff>0</xdr:colOff>
      <xdr:row>12</xdr:row>
      <xdr:rowOff>1</xdr:rowOff>
    </xdr:to>
    <xdr:cxnSp macro="">
      <xdr:nvCxnSpPr>
        <xdr:cNvPr id="7" name="直線コネクタ 6">
          <a:extLst>
            <a:ext uri="{FF2B5EF4-FFF2-40B4-BE49-F238E27FC236}">
              <a16:creationId xmlns:a16="http://schemas.microsoft.com/office/drawing/2014/main" xmlns="" id="{00000000-0008-0000-0500-000007000000}"/>
            </a:ext>
          </a:extLst>
        </xdr:cNvPr>
        <xdr:cNvCxnSpPr/>
      </xdr:nvCxnSpPr>
      <xdr:spPr>
        <a:xfrm>
          <a:off x="228600" y="2933701"/>
          <a:ext cx="2571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171450</xdr:colOff>
      <xdr:row>34</xdr:row>
      <xdr:rowOff>19050</xdr:rowOff>
    </xdr:from>
    <xdr:to>
      <xdr:col>2</xdr:col>
      <xdr:colOff>171450</xdr:colOff>
      <xdr:row>34</xdr:row>
      <xdr:rowOff>19050</xdr:rowOff>
    </xdr:to>
    <xdr:cxnSp macro="">
      <xdr:nvCxnSpPr>
        <xdr:cNvPr id="9" name="直線コネクタ 8">
          <a:extLst>
            <a:ext uri="{FF2B5EF4-FFF2-40B4-BE49-F238E27FC236}">
              <a16:creationId xmlns:a16="http://schemas.microsoft.com/office/drawing/2014/main" xmlns="" id="{00000000-0008-0000-0500-000009000000}"/>
            </a:ext>
          </a:extLst>
        </xdr:cNvPr>
        <xdr:cNvCxnSpPr/>
      </xdr:nvCxnSpPr>
      <xdr:spPr>
        <a:xfrm>
          <a:off x="371475" y="5676900"/>
          <a:ext cx="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xdr:colOff>
      <xdr:row>34</xdr:row>
      <xdr:rowOff>9525</xdr:rowOff>
    </xdr:from>
    <xdr:to>
      <xdr:col>3</xdr:col>
      <xdr:colOff>0</xdr:colOff>
      <xdr:row>34</xdr:row>
      <xdr:rowOff>9525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a:xfrm>
          <a:off x="238125" y="5667375"/>
          <a:ext cx="2476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10</xdr:col>
          <xdr:colOff>28575</xdr:colOff>
          <xdr:row>8</xdr:row>
          <xdr:rowOff>95250</xdr:rowOff>
        </xdr:from>
        <xdr:to>
          <xdr:col>10</xdr:col>
          <xdr:colOff>257175</xdr:colOff>
          <xdr:row>10</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5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8</xdr:row>
          <xdr:rowOff>104775</xdr:rowOff>
        </xdr:from>
        <xdr:to>
          <xdr:col>14</xdr:col>
          <xdr:colOff>57150</xdr:colOff>
          <xdr:row>9</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xmlns="" id="{00000000-0008-0000-05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12</xdr:row>
          <xdr:rowOff>171450</xdr:rowOff>
        </xdr:from>
        <xdr:to>
          <xdr:col>13</xdr:col>
          <xdr:colOff>285750</xdr:colOff>
          <xdr:row>13</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xmlns="" id="{00000000-0008-0000-05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14</xdr:row>
          <xdr:rowOff>152400</xdr:rowOff>
        </xdr:from>
        <xdr:to>
          <xdr:col>14</xdr:col>
          <xdr:colOff>57150</xdr:colOff>
          <xdr:row>15</xdr:row>
          <xdr:rowOff>123825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xmlns="" id="{00000000-0008-0000-05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28</xdr:row>
          <xdr:rowOff>104775</xdr:rowOff>
        </xdr:from>
        <xdr:to>
          <xdr:col>14</xdr:col>
          <xdr:colOff>114300</xdr:colOff>
          <xdr:row>29</xdr:row>
          <xdr:rowOff>219075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xmlns="" id="{00000000-0008-0000-05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30</xdr:row>
          <xdr:rowOff>142875</xdr:rowOff>
        </xdr:from>
        <xdr:to>
          <xdr:col>14</xdr:col>
          <xdr:colOff>57150</xdr:colOff>
          <xdr:row>31</xdr:row>
          <xdr:rowOff>123825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xmlns="" id="{00000000-0008-0000-05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28</xdr:row>
          <xdr:rowOff>104775</xdr:rowOff>
        </xdr:from>
        <xdr:to>
          <xdr:col>11</xdr:col>
          <xdr:colOff>95250</xdr:colOff>
          <xdr:row>29</xdr:row>
          <xdr:rowOff>200025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xmlns="" id="{00000000-0008-0000-05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16</xdr:row>
          <xdr:rowOff>95250</xdr:rowOff>
        </xdr:from>
        <xdr:to>
          <xdr:col>14</xdr:col>
          <xdr:colOff>57150</xdr:colOff>
          <xdr:row>17</xdr:row>
          <xdr:rowOff>200025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5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10</xdr:row>
          <xdr:rowOff>114300</xdr:rowOff>
        </xdr:from>
        <xdr:to>
          <xdr:col>14</xdr:col>
          <xdr:colOff>114300</xdr:colOff>
          <xdr:row>11</xdr:row>
          <xdr:rowOff>152400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xmlns="" id="{00000000-0008-0000-05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133350</xdr:rowOff>
        </xdr:from>
        <xdr:to>
          <xdr:col>11</xdr:col>
          <xdr:colOff>123825</xdr:colOff>
          <xdr:row>11</xdr:row>
          <xdr:rowOff>161925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xmlns="" id="{00000000-0008-0000-05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30</xdr:row>
          <xdr:rowOff>85725</xdr:rowOff>
        </xdr:from>
        <xdr:to>
          <xdr:col>11</xdr:col>
          <xdr:colOff>142875</xdr:colOff>
          <xdr:row>31</xdr:row>
          <xdr:rowOff>152400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xmlns="" id="{00000000-0008-0000-05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36</xdr:row>
          <xdr:rowOff>76200</xdr:rowOff>
        </xdr:from>
        <xdr:to>
          <xdr:col>14</xdr:col>
          <xdr:colOff>152400</xdr:colOff>
          <xdr:row>37</xdr:row>
          <xdr:rowOff>152400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xmlns="" id="{00000000-0008-0000-05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32</xdr:row>
          <xdr:rowOff>123825</xdr:rowOff>
        </xdr:from>
        <xdr:to>
          <xdr:col>11</xdr:col>
          <xdr:colOff>38100</xdr:colOff>
          <xdr:row>33</xdr:row>
          <xdr:rowOff>171450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xmlns="" id="{00000000-0008-0000-05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32</xdr:row>
          <xdr:rowOff>85725</xdr:rowOff>
        </xdr:from>
        <xdr:to>
          <xdr:col>14</xdr:col>
          <xdr:colOff>152400</xdr:colOff>
          <xdr:row>33</xdr:row>
          <xdr:rowOff>161925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xmlns="" id="{00000000-0008-0000-05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34</xdr:row>
          <xdr:rowOff>104775</xdr:rowOff>
        </xdr:from>
        <xdr:to>
          <xdr:col>14</xdr:col>
          <xdr:colOff>152400</xdr:colOff>
          <xdr:row>35</xdr:row>
          <xdr:rowOff>171450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xmlns="" id="{00000000-0008-0000-05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0</xdr:colOff>
      <xdr:row>14</xdr:row>
      <xdr:rowOff>85725</xdr:rowOff>
    </xdr:from>
    <xdr:to>
      <xdr:col>3</xdr:col>
      <xdr:colOff>0</xdr:colOff>
      <xdr:row>42</xdr:row>
      <xdr:rowOff>180975</xdr:rowOff>
    </xdr:to>
    <xdr:cxnSp macro="">
      <xdr:nvCxnSpPr>
        <xdr:cNvPr id="3" name="直線矢印コネクタ 2">
          <a:extLst>
            <a:ext uri="{FF2B5EF4-FFF2-40B4-BE49-F238E27FC236}">
              <a16:creationId xmlns:a16="http://schemas.microsoft.com/office/drawing/2014/main" xmlns="" id="{00000000-0008-0000-0600-000003000000}"/>
            </a:ext>
          </a:extLst>
        </xdr:cNvPr>
        <xdr:cNvCxnSpPr/>
      </xdr:nvCxnSpPr>
      <xdr:spPr>
        <a:xfrm>
          <a:off x="314325" y="3990975"/>
          <a:ext cx="0" cy="570547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257</xdr:colOff>
      <xdr:row>5</xdr:row>
      <xdr:rowOff>47625</xdr:rowOff>
    </xdr:from>
    <xdr:to>
      <xdr:col>3</xdr:col>
      <xdr:colOff>9526</xdr:colOff>
      <xdr:row>25</xdr:row>
      <xdr:rowOff>0</xdr:rowOff>
    </xdr:to>
    <xdr:cxnSp macro="">
      <xdr:nvCxnSpPr>
        <xdr:cNvPr id="2" name="直線矢印コネクタ 1">
          <a:extLst>
            <a:ext uri="{FF2B5EF4-FFF2-40B4-BE49-F238E27FC236}">
              <a16:creationId xmlns:a16="http://schemas.microsoft.com/office/drawing/2014/main" xmlns="" id="{00000000-0008-0000-0700-000002000000}"/>
            </a:ext>
          </a:extLst>
        </xdr:cNvPr>
        <xdr:cNvCxnSpPr/>
      </xdr:nvCxnSpPr>
      <xdr:spPr>
        <a:xfrm flipH="1">
          <a:off x="444757" y="2238375"/>
          <a:ext cx="9269" cy="4122208"/>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14</xdr:row>
      <xdr:rowOff>85725</xdr:rowOff>
    </xdr:from>
    <xdr:to>
      <xdr:col>3</xdr:col>
      <xdr:colOff>0</xdr:colOff>
      <xdr:row>43</xdr:row>
      <xdr:rowOff>0</xdr:rowOff>
    </xdr:to>
    <xdr:cxnSp macro="">
      <xdr:nvCxnSpPr>
        <xdr:cNvPr id="2" name="直線矢印コネクタ 1">
          <a:extLst>
            <a:ext uri="{FF2B5EF4-FFF2-40B4-BE49-F238E27FC236}">
              <a16:creationId xmlns:a16="http://schemas.microsoft.com/office/drawing/2014/main" xmlns="" id="{00000000-0008-0000-0800-000002000000}"/>
            </a:ext>
          </a:extLst>
        </xdr:cNvPr>
        <xdr:cNvCxnSpPr/>
      </xdr:nvCxnSpPr>
      <xdr:spPr>
        <a:xfrm>
          <a:off x="309563" y="4026694"/>
          <a:ext cx="0" cy="577215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305</xdr:colOff>
      <xdr:row>5</xdr:row>
      <xdr:rowOff>47625</xdr:rowOff>
    </xdr:from>
    <xdr:to>
      <xdr:col>3</xdr:col>
      <xdr:colOff>9526</xdr:colOff>
      <xdr:row>24</xdr:row>
      <xdr:rowOff>179917</xdr:rowOff>
    </xdr:to>
    <xdr:cxnSp macro="">
      <xdr:nvCxnSpPr>
        <xdr:cNvPr id="2" name="直線矢印コネクタ 1">
          <a:extLst>
            <a:ext uri="{FF2B5EF4-FFF2-40B4-BE49-F238E27FC236}">
              <a16:creationId xmlns:a16="http://schemas.microsoft.com/office/drawing/2014/main" xmlns="" id="{00000000-0008-0000-0900-000002000000}"/>
            </a:ext>
          </a:extLst>
        </xdr:cNvPr>
        <xdr:cNvCxnSpPr/>
      </xdr:nvCxnSpPr>
      <xdr:spPr>
        <a:xfrm flipH="1">
          <a:off x="444805" y="2238375"/>
          <a:ext cx="9221" cy="4101042"/>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10</xdr:row>
      <xdr:rowOff>0</xdr:rowOff>
    </xdr:from>
    <xdr:to>
      <xdr:col>3</xdr:col>
      <xdr:colOff>0</xdr:colOff>
      <xdr:row>21</xdr:row>
      <xdr:rowOff>163285</xdr:rowOff>
    </xdr:to>
    <xdr:cxnSp macro="">
      <xdr:nvCxnSpPr>
        <xdr:cNvPr id="2" name="直線矢印コネクタ 1">
          <a:extLst>
            <a:ext uri="{FF2B5EF4-FFF2-40B4-BE49-F238E27FC236}">
              <a16:creationId xmlns:a16="http://schemas.microsoft.com/office/drawing/2014/main" xmlns="" id="{00000000-0008-0000-0A00-000002000000}"/>
            </a:ext>
          </a:extLst>
        </xdr:cNvPr>
        <xdr:cNvCxnSpPr/>
      </xdr:nvCxnSpPr>
      <xdr:spPr>
        <a:xfrm>
          <a:off x="312964" y="2911929"/>
          <a:ext cx="0" cy="4776106"/>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4646</xdr:colOff>
      <xdr:row>38</xdr:row>
      <xdr:rowOff>16564</xdr:rowOff>
    </xdr:from>
    <xdr:to>
      <xdr:col>22</xdr:col>
      <xdr:colOff>357768</xdr:colOff>
      <xdr:row>40</xdr:row>
      <xdr:rowOff>0</xdr:rowOff>
    </xdr:to>
    <xdr:sp macro="" textlink="">
      <xdr:nvSpPr>
        <xdr:cNvPr id="37" name="正方形/長方形 36">
          <a:extLst>
            <a:ext uri="{FF2B5EF4-FFF2-40B4-BE49-F238E27FC236}">
              <a16:creationId xmlns:a16="http://schemas.microsoft.com/office/drawing/2014/main" xmlns="" id="{00000000-0008-0000-0C00-000025000000}"/>
            </a:ext>
          </a:extLst>
        </xdr:cNvPr>
        <xdr:cNvSpPr/>
      </xdr:nvSpPr>
      <xdr:spPr>
        <a:xfrm>
          <a:off x="5120932" y="7568528"/>
          <a:ext cx="2244515" cy="500508"/>
        </a:xfrm>
        <a:prstGeom prst="rect">
          <a:avLst/>
        </a:prstGeom>
        <a:solidFill>
          <a:srgbClr val="FF9999"/>
        </a:solidFill>
        <a:ln>
          <a:solidFill>
            <a:srgbClr val="FF99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4646</xdr:colOff>
      <xdr:row>40</xdr:row>
      <xdr:rowOff>13607</xdr:rowOff>
    </xdr:from>
    <xdr:to>
      <xdr:col>22</xdr:col>
      <xdr:colOff>357768</xdr:colOff>
      <xdr:row>42</xdr:row>
      <xdr:rowOff>0</xdr:rowOff>
    </xdr:to>
    <xdr:sp macro="" textlink="">
      <xdr:nvSpPr>
        <xdr:cNvPr id="36" name="正方形/長方形 35">
          <a:extLst>
            <a:ext uri="{FF2B5EF4-FFF2-40B4-BE49-F238E27FC236}">
              <a16:creationId xmlns:a16="http://schemas.microsoft.com/office/drawing/2014/main" xmlns="" id="{00000000-0008-0000-0C00-000024000000}"/>
            </a:ext>
          </a:extLst>
        </xdr:cNvPr>
        <xdr:cNvSpPr/>
      </xdr:nvSpPr>
      <xdr:spPr>
        <a:xfrm>
          <a:off x="5120932" y="8082643"/>
          <a:ext cx="2244515" cy="503464"/>
        </a:xfrm>
        <a:prstGeom prst="rect">
          <a:avLst/>
        </a:prstGeom>
        <a:solidFill>
          <a:srgbClr val="FFB9B9"/>
        </a:solidFill>
        <a:ln>
          <a:solidFill>
            <a:srgbClr val="FFB9B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4661</xdr:colOff>
      <xdr:row>42</xdr:row>
      <xdr:rowOff>13607</xdr:rowOff>
    </xdr:from>
    <xdr:to>
      <xdr:col>22</xdr:col>
      <xdr:colOff>354379</xdr:colOff>
      <xdr:row>43</xdr:row>
      <xdr:rowOff>0</xdr:rowOff>
    </xdr:to>
    <xdr:sp macro="" textlink="">
      <xdr:nvSpPr>
        <xdr:cNvPr id="35" name="正方形/長方形 34">
          <a:extLst>
            <a:ext uri="{FF2B5EF4-FFF2-40B4-BE49-F238E27FC236}">
              <a16:creationId xmlns:a16="http://schemas.microsoft.com/office/drawing/2014/main" xmlns="" id="{00000000-0008-0000-0C00-000023000000}"/>
            </a:ext>
          </a:extLst>
        </xdr:cNvPr>
        <xdr:cNvSpPr/>
      </xdr:nvSpPr>
      <xdr:spPr>
        <a:xfrm>
          <a:off x="5120947" y="8599714"/>
          <a:ext cx="2241111" cy="421822"/>
        </a:xfrm>
        <a:prstGeom prst="rect">
          <a:avLst/>
        </a:prstGeom>
        <a:solidFill>
          <a:srgbClr val="FFCC99"/>
        </a:solidFill>
        <a:ln>
          <a:solidFill>
            <a:srgbClr val="FFCC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127</xdr:colOff>
      <xdr:row>43</xdr:row>
      <xdr:rowOff>13607</xdr:rowOff>
    </xdr:from>
    <xdr:to>
      <xdr:col>22</xdr:col>
      <xdr:colOff>348518</xdr:colOff>
      <xdr:row>43</xdr:row>
      <xdr:rowOff>238126</xdr:rowOff>
    </xdr:to>
    <xdr:sp macro="" textlink="">
      <xdr:nvSpPr>
        <xdr:cNvPr id="31" name="正方形/長方形 30">
          <a:extLst>
            <a:ext uri="{FF2B5EF4-FFF2-40B4-BE49-F238E27FC236}">
              <a16:creationId xmlns:a16="http://schemas.microsoft.com/office/drawing/2014/main" xmlns="" id="{00000000-0008-0000-0C00-00001F000000}"/>
            </a:ext>
          </a:extLst>
        </xdr:cNvPr>
        <xdr:cNvSpPr/>
      </xdr:nvSpPr>
      <xdr:spPr>
        <a:xfrm>
          <a:off x="5116413" y="9035143"/>
          <a:ext cx="2239784" cy="224519"/>
        </a:xfrm>
        <a:prstGeom prst="rect">
          <a:avLst/>
        </a:prstGeom>
        <a:solidFill>
          <a:srgbClr val="FFFF99"/>
        </a:solidFill>
        <a:ln>
          <a:solidFill>
            <a:srgbClr val="FF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38100</xdr:colOff>
          <xdr:row>47</xdr:row>
          <xdr:rowOff>28575</xdr:rowOff>
        </xdr:from>
        <xdr:to>
          <xdr:col>10</xdr:col>
          <xdr:colOff>247650</xdr:colOff>
          <xdr:row>48</xdr:row>
          <xdr:rowOff>9525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xmlns="" id="{00000000-0008-0000-0C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48</xdr:row>
          <xdr:rowOff>0</xdr:rowOff>
        </xdr:from>
        <xdr:to>
          <xdr:col>11</xdr:col>
          <xdr:colOff>76200</xdr:colOff>
          <xdr:row>49</xdr:row>
          <xdr:rowOff>9525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xmlns="" id="{00000000-0008-0000-0C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81642</xdr:colOff>
      <xdr:row>40</xdr:row>
      <xdr:rowOff>-1</xdr:rowOff>
    </xdr:from>
    <xdr:to>
      <xdr:col>20</xdr:col>
      <xdr:colOff>204107</xdr:colOff>
      <xdr:row>43</xdr:row>
      <xdr:rowOff>244930</xdr:rowOff>
    </xdr:to>
    <xdr:grpSp>
      <xdr:nvGrpSpPr>
        <xdr:cNvPr id="8193" name="グループ化 8192">
          <a:extLst>
            <a:ext uri="{FF2B5EF4-FFF2-40B4-BE49-F238E27FC236}">
              <a16:creationId xmlns:a16="http://schemas.microsoft.com/office/drawing/2014/main" xmlns="" id="{00000000-0008-0000-0C00-000001200000}"/>
            </a:ext>
          </a:extLst>
        </xdr:cNvPr>
        <xdr:cNvGrpSpPr/>
      </xdr:nvGrpSpPr>
      <xdr:grpSpPr>
        <a:xfrm>
          <a:off x="5341559" y="7630582"/>
          <a:ext cx="693965" cy="1186848"/>
          <a:chOff x="5666642" y="7136423"/>
          <a:chExt cx="766396" cy="1708641"/>
        </a:xfrm>
      </xdr:grpSpPr>
      <xdr:sp macro="" textlink="">
        <xdr:nvSpPr>
          <xdr:cNvPr id="5" name="正方形/長方形 4">
            <a:extLst>
              <a:ext uri="{FF2B5EF4-FFF2-40B4-BE49-F238E27FC236}">
                <a16:creationId xmlns:a16="http://schemas.microsoft.com/office/drawing/2014/main" xmlns="" id="{00000000-0008-0000-0C00-000005000000}"/>
              </a:ext>
            </a:extLst>
          </xdr:cNvPr>
          <xdr:cNvSpPr/>
        </xdr:nvSpPr>
        <xdr:spPr>
          <a:xfrm>
            <a:off x="5678041" y="7136424"/>
            <a:ext cx="448726" cy="1708640"/>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台形 7">
            <a:extLst>
              <a:ext uri="{FF2B5EF4-FFF2-40B4-BE49-F238E27FC236}">
                <a16:creationId xmlns:a16="http://schemas.microsoft.com/office/drawing/2014/main" xmlns="" id="{00000000-0008-0000-0C00-000008000000}"/>
              </a:ext>
            </a:extLst>
          </xdr:cNvPr>
          <xdr:cNvSpPr/>
        </xdr:nvSpPr>
        <xdr:spPr>
          <a:xfrm>
            <a:off x="5927332" y="7136423"/>
            <a:ext cx="398867" cy="190634"/>
          </a:xfrm>
          <a:prstGeom prst="trapezoid">
            <a:avLst>
              <a:gd name="adj" fmla="val 118518"/>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台形 9">
            <a:extLst>
              <a:ext uri="{FF2B5EF4-FFF2-40B4-BE49-F238E27FC236}">
                <a16:creationId xmlns:a16="http://schemas.microsoft.com/office/drawing/2014/main" xmlns="" id="{00000000-0008-0000-0C00-00000A000000}"/>
              </a:ext>
            </a:extLst>
          </xdr:cNvPr>
          <xdr:cNvSpPr/>
        </xdr:nvSpPr>
        <xdr:spPr>
          <a:xfrm>
            <a:off x="5827613" y="7828349"/>
            <a:ext cx="605425" cy="204754"/>
          </a:xfrm>
          <a:prstGeom prst="trapezoid">
            <a:avLst>
              <a:gd name="adj" fmla="val 83622"/>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xmlns="" id="{00000000-0008-0000-0C00-00000B000000}"/>
              </a:ext>
            </a:extLst>
          </xdr:cNvPr>
          <xdr:cNvSpPr/>
        </xdr:nvSpPr>
        <xdr:spPr>
          <a:xfrm>
            <a:off x="6048417" y="7983681"/>
            <a:ext cx="334766" cy="861379"/>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正方形/長方形 13">
            <a:extLst>
              <a:ext uri="{FF2B5EF4-FFF2-40B4-BE49-F238E27FC236}">
                <a16:creationId xmlns:a16="http://schemas.microsoft.com/office/drawing/2014/main" xmlns="" id="{00000000-0008-0000-0C00-00000E000000}"/>
              </a:ext>
            </a:extLst>
          </xdr:cNvPr>
          <xdr:cNvSpPr/>
        </xdr:nvSpPr>
        <xdr:spPr>
          <a:xfrm>
            <a:off x="5754963" y="7473915"/>
            <a:ext cx="122510" cy="234408"/>
          </a:xfrm>
          <a:prstGeom prst="rect">
            <a:avLst/>
          </a:prstGeom>
          <a:solidFill>
            <a:srgbClr val="FFB9B9"/>
          </a:solidFill>
          <a:ln>
            <a:solidFill>
              <a:srgbClr val="FFB9B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C00-00000F000000}"/>
              </a:ext>
            </a:extLst>
          </xdr:cNvPr>
          <xdr:cNvSpPr/>
        </xdr:nvSpPr>
        <xdr:spPr>
          <a:xfrm>
            <a:off x="5910236" y="7472502"/>
            <a:ext cx="122510" cy="234408"/>
          </a:xfrm>
          <a:prstGeom prst="rect">
            <a:avLst/>
          </a:prstGeom>
          <a:solidFill>
            <a:srgbClr val="FFB9B9"/>
          </a:solidFill>
          <a:ln>
            <a:solidFill>
              <a:srgbClr val="FFB9B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正方形/長方形 16">
            <a:extLst>
              <a:ext uri="{FF2B5EF4-FFF2-40B4-BE49-F238E27FC236}">
                <a16:creationId xmlns:a16="http://schemas.microsoft.com/office/drawing/2014/main" xmlns="" id="{00000000-0008-0000-0C00-000011000000}"/>
              </a:ext>
            </a:extLst>
          </xdr:cNvPr>
          <xdr:cNvSpPr/>
        </xdr:nvSpPr>
        <xdr:spPr>
          <a:xfrm>
            <a:off x="5666642" y="8103710"/>
            <a:ext cx="280053" cy="376334"/>
          </a:xfrm>
          <a:prstGeom prst="rect">
            <a:avLst/>
          </a:prstGeom>
          <a:solidFill>
            <a:srgbClr val="FFCC99"/>
          </a:solidFill>
          <a:ln>
            <a:solidFill>
              <a:srgbClr val="FFCC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16</xdr:col>
      <xdr:colOff>7320</xdr:colOff>
      <xdr:row>40</xdr:row>
      <xdr:rowOff>4575</xdr:rowOff>
    </xdr:from>
    <xdr:to>
      <xdr:col>21</xdr:col>
      <xdr:colOff>121228</xdr:colOff>
      <xdr:row>40</xdr:row>
      <xdr:rowOff>4575</xdr:rowOff>
    </xdr:to>
    <xdr:cxnSp macro="">
      <xdr:nvCxnSpPr>
        <xdr:cNvPr id="18" name="直線コネクタ 17">
          <a:extLst>
            <a:ext uri="{FF2B5EF4-FFF2-40B4-BE49-F238E27FC236}">
              <a16:creationId xmlns:a16="http://schemas.microsoft.com/office/drawing/2014/main" xmlns="" id="{00000000-0008-0000-0C00-000012000000}"/>
            </a:ext>
          </a:extLst>
        </xdr:cNvPr>
        <xdr:cNvCxnSpPr/>
      </xdr:nvCxnSpPr>
      <xdr:spPr>
        <a:xfrm>
          <a:off x="5123606" y="8073611"/>
          <a:ext cx="1610693" cy="0"/>
        </a:xfrm>
        <a:prstGeom prst="line">
          <a:avLst/>
        </a:prstGeom>
        <a:ln w="127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105792</xdr:colOff>
      <xdr:row>39</xdr:row>
      <xdr:rowOff>116920</xdr:rowOff>
    </xdr:from>
    <xdr:to>
      <xdr:col>22</xdr:col>
      <xdr:colOff>234770</xdr:colOff>
      <xdr:row>40</xdr:row>
      <xdr:rowOff>133745</xdr:rowOff>
    </xdr:to>
    <xdr:sp macro="" textlink="">
      <xdr:nvSpPr>
        <xdr:cNvPr id="20" name="テキスト ボックス 19">
          <a:extLst>
            <a:ext uri="{FF2B5EF4-FFF2-40B4-BE49-F238E27FC236}">
              <a16:creationId xmlns:a16="http://schemas.microsoft.com/office/drawing/2014/main" xmlns="" id="{00000000-0008-0000-0C00-000014000000}"/>
            </a:ext>
          </a:extLst>
        </xdr:cNvPr>
        <xdr:cNvSpPr txBox="1"/>
      </xdr:nvSpPr>
      <xdr:spPr>
        <a:xfrm>
          <a:off x="6718863" y="7927420"/>
          <a:ext cx="523586" cy="275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5.0m</a:t>
          </a:r>
        </a:p>
        <a:p>
          <a:endParaRPr kumimoji="1" lang="ja-JP" altLang="en-US" sz="1100"/>
        </a:p>
      </xdr:txBody>
    </xdr:sp>
    <xdr:clientData/>
  </xdr:twoCellAnchor>
  <xdr:twoCellAnchor>
    <xdr:from>
      <xdr:col>16</xdr:col>
      <xdr:colOff>6183</xdr:colOff>
      <xdr:row>41</xdr:row>
      <xdr:rowOff>252128</xdr:rowOff>
    </xdr:from>
    <xdr:to>
      <xdr:col>21</xdr:col>
      <xdr:colOff>126039</xdr:colOff>
      <xdr:row>41</xdr:row>
      <xdr:rowOff>252128</xdr:rowOff>
    </xdr:to>
    <xdr:cxnSp macro="">
      <xdr:nvCxnSpPr>
        <xdr:cNvPr id="22" name="直線コネクタ 21">
          <a:extLst>
            <a:ext uri="{FF2B5EF4-FFF2-40B4-BE49-F238E27FC236}">
              <a16:creationId xmlns:a16="http://schemas.microsoft.com/office/drawing/2014/main" xmlns="" id="{00000000-0008-0000-0C00-000016000000}"/>
            </a:ext>
          </a:extLst>
        </xdr:cNvPr>
        <xdr:cNvCxnSpPr/>
      </xdr:nvCxnSpPr>
      <xdr:spPr>
        <a:xfrm>
          <a:off x="5122469" y="8579699"/>
          <a:ext cx="1616641" cy="0"/>
        </a:xfrm>
        <a:prstGeom prst="line">
          <a:avLst/>
        </a:prstGeom>
        <a:ln w="127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101812</xdr:colOff>
      <xdr:row>41</xdr:row>
      <xdr:rowOff>119576</xdr:rowOff>
    </xdr:from>
    <xdr:to>
      <xdr:col>22</xdr:col>
      <xdr:colOff>242335</xdr:colOff>
      <xdr:row>42</xdr:row>
      <xdr:rowOff>136401</xdr:rowOff>
    </xdr:to>
    <xdr:sp macro="" textlink="">
      <xdr:nvSpPr>
        <xdr:cNvPr id="25" name="テキスト ボックス 24">
          <a:extLst>
            <a:ext uri="{FF2B5EF4-FFF2-40B4-BE49-F238E27FC236}">
              <a16:creationId xmlns:a16="http://schemas.microsoft.com/office/drawing/2014/main" xmlns="" id="{00000000-0008-0000-0C00-000019000000}"/>
            </a:ext>
          </a:extLst>
        </xdr:cNvPr>
        <xdr:cNvSpPr txBox="1"/>
      </xdr:nvSpPr>
      <xdr:spPr>
        <a:xfrm>
          <a:off x="6714883" y="8447147"/>
          <a:ext cx="535131" cy="275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3.0m</a:t>
          </a:r>
        </a:p>
        <a:p>
          <a:endParaRPr kumimoji="1" lang="ja-JP" altLang="en-US" sz="1100"/>
        </a:p>
      </xdr:txBody>
    </xdr:sp>
    <xdr:clientData/>
  </xdr:twoCellAnchor>
  <xdr:twoCellAnchor>
    <xdr:from>
      <xdr:col>16</xdr:col>
      <xdr:colOff>308</xdr:colOff>
      <xdr:row>42</xdr:row>
      <xdr:rowOff>428667</xdr:rowOff>
    </xdr:from>
    <xdr:to>
      <xdr:col>21</xdr:col>
      <xdr:colOff>127040</xdr:colOff>
      <xdr:row>43</xdr:row>
      <xdr:rowOff>2626</xdr:rowOff>
    </xdr:to>
    <xdr:cxnSp macro="">
      <xdr:nvCxnSpPr>
        <xdr:cNvPr id="23" name="直線コネクタ 22">
          <a:extLst>
            <a:ext uri="{FF2B5EF4-FFF2-40B4-BE49-F238E27FC236}">
              <a16:creationId xmlns:a16="http://schemas.microsoft.com/office/drawing/2014/main" xmlns="" id="{00000000-0008-0000-0C00-000017000000}"/>
            </a:ext>
          </a:extLst>
        </xdr:cNvPr>
        <xdr:cNvCxnSpPr/>
      </xdr:nvCxnSpPr>
      <xdr:spPr>
        <a:xfrm>
          <a:off x="5116594" y="9014774"/>
          <a:ext cx="1623517" cy="9388"/>
        </a:xfrm>
        <a:prstGeom prst="line">
          <a:avLst/>
        </a:prstGeom>
        <a:ln w="127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98779</xdr:colOff>
      <xdr:row>42</xdr:row>
      <xdr:rowOff>302158</xdr:rowOff>
    </xdr:from>
    <xdr:to>
      <xdr:col>22</xdr:col>
      <xdr:colOff>237282</xdr:colOff>
      <xdr:row>44</xdr:row>
      <xdr:rowOff>60448</xdr:rowOff>
    </xdr:to>
    <xdr:sp macro="" textlink="">
      <xdr:nvSpPr>
        <xdr:cNvPr id="26" name="テキスト ボックス 25">
          <a:extLst>
            <a:ext uri="{FF2B5EF4-FFF2-40B4-BE49-F238E27FC236}">
              <a16:creationId xmlns:a16="http://schemas.microsoft.com/office/drawing/2014/main" xmlns="" id="{00000000-0008-0000-0C00-00001A000000}"/>
            </a:ext>
          </a:extLst>
        </xdr:cNvPr>
        <xdr:cNvSpPr txBox="1"/>
      </xdr:nvSpPr>
      <xdr:spPr>
        <a:xfrm>
          <a:off x="6711850" y="8888265"/>
          <a:ext cx="533111" cy="45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0.5m</a:t>
          </a:r>
        </a:p>
        <a:p>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61366</xdr:colOff>
      <xdr:row>36</xdr:row>
      <xdr:rowOff>42771</xdr:rowOff>
    </xdr:from>
    <xdr:to>
      <xdr:col>17</xdr:col>
      <xdr:colOff>231322</xdr:colOff>
      <xdr:row>43</xdr:row>
      <xdr:rowOff>40821</xdr:rowOff>
    </xdr:to>
    <xdr:sp macro="" textlink="">
      <xdr:nvSpPr>
        <xdr:cNvPr id="5" name="正方形/長方形 4">
          <a:extLst>
            <a:ext uri="{FF2B5EF4-FFF2-40B4-BE49-F238E27FC236}">
              <a16:creationId xmlns:a16="http://schemas.microsoft.com/office/drawing/2014/main" xmlns="" id="{00000000-0008-0000-0D00-000005000000}"/>
            </a:ext>
          </a:extLst>
        </xdr:cNvPr>
        <xdr:cNvSpPr/>
      </xdr:nvSpPr>
      <xdr:spPr>
        <a:xfrm>
          <a:off x="3027723" y="7390628"/>
          <a:ext cx="2333492" cy="175337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38100</xdr:colOff>
          <xdr:row>46</xdr:row>
          <xdr:rowOff>0</xdr:rowOff>
        </xdr:from>
        <xdr:to>
          <xdr:col>11</xdr:col>
          <xdr:colOff>85725</xdr:colOff>
          <xdr:row>47</xdr:row>
          <xdr:rowOff>9525</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xmlns="" id="{00000000-0008-0000-0D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85725</xdr:colOff>
          <xdr:row>48</xdr:row>
          <xdr:rowOff>9525</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xmlns="" id="{00000000-0008-0000-0D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104864</xdr:colOff>
      <xdr:row>38</xdr:row>
      <xdr:rowOff>41701</xdr:rowOff>
    </xdr:from>
    <xdr:to>
      <xdr:col>16</xdr:col>
      <xdr:colOff>173134</xdr:colOff>
      <xdr:row>42</xdr:row>
      <xdr:rowOff>48952</xdr:rowOff>
    </xdr:to>
    <xdr:sp macro="" textlink="">
      <xdr:nvSpPr>
        <xdr:cNvPr id="9" name="正方形/長方形 8">
          <a:extLst>
            <a:ext uri="{FF2B5EF4-FFF2-40B4-BE49-F238E27FC236}">
              <a16:creationId xmlns:a16="http://schemas.microsoft.com/office/drawing/2014/main" xmlns="" id="{00000000-0008-0000-0D00-000009000000}"/>
            </a:ext>
          </a:extLst>
        </xdr:cNvPr>
        <xdr:cNvSpPr/>
      </xdr:nvSpPr>
      <xdr:spPr>
        <a:xfrm>
          <a:off x="4459150" y="7852201"/>
          <a:ext cx="462877" cy="1041394"/>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63425</xdr:colOff>
      <xdr:row>37</xdr:row>
      <xdr:rowOff>245161</xdr:rowOff>
    </xdr:from>
    <xdr:to>
      <xdr:col>16</xdr:col>
      <xdr:colOff>372098</xdr:colOff>
      <xdr:row>38</xdr:row>
      <xdr:rowOff>179346</xdr:rowOff>
    </xdr:to>
    <xdr:sp macro="" textlink="">
      <xdr:nvSpPr>
        <xdr:cNvPr id="10" name="台形 9">
          <a:extLst>
            <a:ext uri="{FF2B5EF4-FFF2-40B4-BE49-F238E27FC236}">
              <a16:creationId xmlns:a16="http://schemas.microsoft.com/office/drawing/2014/main" xmlns="" id="{00000000-0008-0000-0D00-00000A000000}"/>
            </a:ext>
          </a:extLst>
        </xdr:cNvPr>
        <xdr:cNvSpPr/>
      </xdr:nvSpPr>
      <xdr:spPr>
        <a:xfrm>
          <a:off x="4254425" y="7797125"/>
          <a:ext cx="866566" cy="192721"/>
        </a:xfrm>
        <a:prstGeom prst="trapezoid">
          <a:avLst>
            <a:gd name="adj" fmla="val 118518"/>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10443</xdr:colOff>
      <xdr:row>39</xdr:row>
      <xdr:rowOff>181858</xdr:rowOff>
    </xdr:from>
    <xdr:to>
      <xdr:col>17</xdr:col>
      <xdr:colOff>44705</xdr:colOff>
      <xdr:row>40</xdr:row>
      <xdr:rowOff>134038</xdr:rowOff>
    </xdr:to>
    <xdr:sp macro="" textlink="">
      <xdr:nvSpPr>
        <xdr:cNvPr id="11" name="台形 10">
          <a:extLst>
            <a:ext uri="{FF2B5EF4-FFF2-40B4-BE49-F238E27FC236}">
              <a16:creationId xmlns:a16="http://schemas.microsoft.com/office/drawing/2014/main" xmlns="" id="{00000000-0008-0000-0D00-00000B000000}"/>
            </a:ext>
          </a:extLst>
        </xdr:cNvPr>
        <xdr:cNvSpPr/>
      </xdr:nvSpPr>
      <xdr:spPr>
        <a:xfrm>
          <a:off x="4201443" y="8250894"/>
          <a:ext cx="973155" cy="210715"/>
        </a:xfrm>
        <a:prstGeom prst="trapezoid">
          <a:avLst>
            <a:gd name="adj" fmla="val 83622"/>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86972</xdr:colOff>
      <xdr:row>40</xdr:row>
      <xdr:rowOff>77217</xdr:rowOff>
    </xdr:from>
    <xdr:to>
      <xdr:col>16</xdr:col>
      <xdr:colOff>360912</xdr:colOff>
      <xdr:row>42</xdr:row>
      <xdr:rowOff>60157</xdr:rowOff>
    </xdr:to>
    <xdr:sp macro="" textlink="">
      <xdr:nvSpPr>
        <xdr:cNvPr id="12" name="正方形/長方形 11">
          <a:extLst>
            <a:ext uri="{FF2B5EF4-FFF2-40B4-BE49-F238E27FC236}">
              <a16:creationId xmlns:a16="http://schemas.microsoft.com/office/drawing/2014/main" xmlns="" id="{00000000-0008-0000-0D00-00000C000000}"/>
            </a:ext>
          </a:extLst>
        </xdr:cNvPr>
        <xdr:cNvSpPr/>
      </xdr:nvSpPr>
      <xdr:spPr>
        <a:xfrm>
          <a:off x="4277972" y="8404788"/>
          <a:ext cx="831833" cy="500012"/>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30522</xdr:colOff>
      <xdr:row>38</xdr:row>
      <xdr:rowOff>216148</xdr:rowOff>
    </xdr:from>
    <xdr:to>
      <xdr:col>16</xdr:col>
      <xdr:colOff>98314</xdr:colOff>
      <xdr:row>39</xdr:row>
      <xdr:rowOff>163958</xdr:rowOff>
    </xdr:to>
    <xdr:sp macro="" textlink="">
      <xdr:nvSpPr>
        <xdr:cNvPr id="14" name="正方形/長方形 13">
          <a:extLst>
            <a:ext uri="{FF2B5EF4-FFF2-40B4-BE49-F238E27FC236}">
              <a16:creationId xmlns:a16="http://schemas.microsoft.com/office/drawing/2014/main" xmlns="" id="{00000000-0008-0000-0D00-00000E000000}"/>
            </a:ext>
          </a:extLst>
        </xdr:cNvPr>
        <xdr:cNvSpPr/>
      </xdr:nvSpPr>
      <xdr:spPr>
        <a:xfrm>
          <a:off x="4724986" y="8026648"/>
          <a:ext cx="122221" cy="20634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126314</xdr:colOff>
      <xdr:row>40</xdr:row>
      <xdr:rowOff>157595</xdr:rowOff>
    </xdr:from>
    <xdr:to>
      <xdr:col>16</xdr:col>
      <xdr:colOff>180270</xdr:colOff>
      <xdr:row>41</xdr:row>
      <xdr:rowOff>240852</xdr:rowOff>
    </xdr:to>
    <xdr:sp macro="" textlink="">
      <xdr:nvSpPr>
        <xdr:cNvPr id="15" name="正方形/長方形 14">
          <a:extLst>
            <a:ext uri="{FF2B5EF4-FFF2-40B4-BE49-F238E27FC236}">
              <a16:creationId xmlns:a16="http://schemas.microsoft.com/office/drawing/2014/main" xmlns="" id="{00000000-0008-0000-0D00-00000F000000}"/>
            </a:ext>
          </a:extLst>
        </xdr:cNvPr>
        <xdr:cNvSpPr/>
      </xdr:nvSpPr>
      <xdr:spPr>
        <a:xfrm>
          <a:off x="4480600" y="8485166"/>
          <a:ext cx="448563" cy="34179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197625</xdr:colOff>
      <xdr:row>38</xdr:row>
      <xdr:rowOff>215329</xdr:rowOff>
    </xdr:from>
    <xdr:to>
      <xdr:col>14</xdr:col>
      <xdr:colOff>319846</xdr:colOff>
      <xdr:row>39</xdr:row>
      <xdr:rowOff>163138</xdr:rowOff>
    </xdr:to>
    <xdr:sp macro="" textlink="">
      <xdr:nvSpPr>
        <xdr:cNvPr id="22" name="正方形/長方形 21">
          <a:extLst>
            <a:ext uri="{FF2B5EF4-FFF2-40B4-BE49-F238E27FC236}">
              <a16:creationId xmlns:a16="http://schemas.microsoft.com/office/drawing/2014/main" xmlns="" id="{00000000-0008-0000-0D00-000016000000}"/>
            </a:ext>
          </a:extLst>
        </xdr:cNvPr>
        <xdr:cNvSpPr/>
      </xdr:nvSpPr>
      <xdr:spPr>
        <a:xfrm>
          <a:off x="4551911" y="8025829"/>
          <a:ext cx="122221" cy="20634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82100</xdr:colOff>
      <xdr:row>36</xdr:row>
      <xdr:rowOff>112058</xdr:rowOff>
    </xdr:from>
    <xdr:to>
      <xdr:col>17</xdr:col>
      <xdr:colOff>235856</xdr:colOff>
      <xdr:row>43</xdr:row>
      <xdr:rowOff>27211</xdr:rowOff>
    </xdr:to>
    <xdr:grpSp>
      <xdr:nvGrpSpPr>
        <xdr:cNvPr id="30" name="グループ化 29">
          <a:extLst>
            <a:ext uri="{FF2B5EF4-FFF2-40B4-BE49-F238E27FC236}">
              <a16:creationId xmlns:a16="http://schemas.microsoft.com/office/drawing/2014/main" xmlns="" id="{00000000-0008-0000-0D00-00001E000000}"/>
            </a:ext>
          </a:extLst>
        </xdr:cNvPr>
        <xdr:cNvGrpSpPr/>
      </xdr:nvGrpSpPr>
      <xdr:grpSpPr>
        <a:xfrm>
          <a:off x="2717350" y="6906558"/>
          <a:ext cx="2217506" cy="1915403"/>
          <a:chOff x="5098021" y="7405107"/>
          <a:chExt cx="2529579" cy="1660607"/>
        </a:xfrm>
      </xdr:grpSpPr>
      <xdr:sp macro="" textlink="">
        <xdr:nvSpPr>
          <xdr:cNvPr id="27" name="正方形/長方形 26">
            <a:extLst>
              <a:ext uri="{FF2B5EF4-FFF2-40B4-BE49-F238E27FC236}">
                <a16:creationId xmlns:a16="http://schemas.microsoft.com/office/drawing/2014/main" xmlns="" id="{00000000-0008-0000-0D00-00001B000000}"/>
              </a:ext>
            </a:extLst>
          </xdr:cNvPr>
          <xdr:cNvSpPr/>
        </xdr:nvSpPr>
        <xdr:spPr>
          <a:xfrm>
            <a:off x="5101827" y="8841654"/>
            <a:ext cx="2525773" cy="224060"/>
          </a:xfrm>
          <a:prstGeom prst="rect">
            <a:avLst/>
          </a:prstGeom>
          <a:solidFill>
            <a:schemeClr val="accent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フリーフォーム: 図形 27">
            <a:extLst>
              <a:ext uri="{FF2B5EF4-FFF2-40B4-BE49-F238E27FC236}">
                <a16:creationId xmlns:a16="http://schemas.microsoft.com/office/drawing/2014/main" xmlns="" id="{00000000-0008-0000-0D00-00001C000000}"/>
              </a:ext>
            </a:extLst>
          </xdr:cNvPr>
          <xdr:cNvSpPr/>
        </xdr:nvSpPr>
        <xdr:spPr>
          <a:xfrm>
            <a:off x="5098021" y="7405107"/>
            <a:ext cx="517460" cy="1566253"/>
          </a:xfrm>
          <a:custGeom>
            <a:avLst/>
            <a:gdLst>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8267 w 377361"/>
              <a:gd name="connsiteY32" fmla="*/ 1329216 h 1391208"/>
              <a:gd name="connsiteX33" fmla="*/ 20173 w 377361"/>
              <a:gd name="connsiteY33" fmla="*/ 1293498 h 1391208"/>
              <a:gd name="connsiteX34" fmla="*/ 26126 w 377361"/>
              <a:gd name="connsiteY34" fmla="*/ 847013 h 1391208"/>
              <a:gd name="connsiteX35" fmla="*/ 32079 w 377361"/>
              <a:gd name="connsiteY35" fmla="*/ 799388 h 1391208"/>
              <a:gd name="connsiteX36" fmla="*/ 20173 w 377361"/>
              <a:gd name="connsiteY36" fmla="*/ 579123 h 1391208"/>
              <a:gd name="connsiteX37" fmla="*/ 8267 w 377361"/>
              <a:gd name="connsiteY37" fmla="*/ 477919 h 1391208"/>
              <a:gd name="connsiteX38" fmla="*/ 2314 w 377361"/>
              <a:gd name="connsiteY38" fmla="*/ 37076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8267 w 377361"/>
              <a:gd name="connsiteY32" fmla="*/ 1329216 h 1391208"/>
              <a:gd name="connsiteX33" fmla="*/ 20173 w 377361"/>
              <a:gd name="connsiteY33" fmla="*/ 1293498 h 1391208"/>
              <a:gd name="connsiteX34" fmla="*/ 26126 w 377361"/>
              <a:gd name="connsiteY34" fmla="*/ 847013 h 1391208"/>
              <a:gd name="connsiteX35" fmla="*/ 8857 w 377361"/>
              <a:gd name="connsiteY35" fmla="*/ 832740 h 1391208"/>
              <a:gd name="connsiteX36" fmla="*/ 20173 w 377361"/>
              <a:gd name="connsiteY36" fmla="*/ 579123 h 1391208"/>
              <a:gd name="connsiteX37" fmla="*/ 8267 w 377361"/>
              <a:gd name="connsiteY37" fmla="*/ 477919 h 1391208"/>
              <a:gd name="connsiteX38" fmla="*/ 2314 w 377361"/>
              <a:gd name="connsiteY38" fmla="*/ 37076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31489 w 377361"/>
              <a:gd name="connsiteY32" fmla="*/ 1340333 h 1391208"/>
              <a:gd name="connsiteX33" fmla="*/ 20173 w 377361"/>
              <a:gd name="connsiteY33" fmla="*/ 1293498 h 1391208"/>
              <a:gd name="connsiteX34" fmla="*/ 26126 w 377361"/>
              <a:gd name="connsiteY34" fmla="*/ 847013 h 1391208"/>
              <a:gd name="connsiteX35" fmla="*/ 8857 w 377361"/>
              <a:gd name="connsiteY35" fmla="*/ 832740 h 1391208"/>
              <a:gd name="connsiteX36" fmla="*/ 20173 w 377361"/>
              <a:gd name="connsiteY36" fmla="*/ 579123 h 1391208"/>
              <a:gd name="connsiteX37" fmla="*/ 8267 w 377361"/>
              <a:gd name="connsiteY37" fmla="*/ 477919 h 1391208"/>
              <a:gd name="connsiteX38" fmla="*/ 2314 w 377361"/>
              <a:gd name="connsiteY38" fmla="*/ 37076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31489 w 377361"/>
              <a:gd name="connsiteY32" fmla="*/ 1340333 h 1391208"/>
              <a:gd name="connsiteX33" fmla="*/ 20173 w 377361"/>
              <a:gd name="connsiteY33" fmla="*/ 1165650 h 1391208"/>
              <a:gd name="connsiteX34" fmla="*/ 26126 w 377361"/>
              <a:gd name="connsiteY34" fmla="*/ 847013 h 1391208"/>
              <a:gd name="connsiteX35" fmla="*/ 8857 w 377361"/>
              <a:gd name="connsiteY35" fmla="*/ 832740 h 1391208"/>
              <a:gd name="connsiteX36" fmla="*/ 20173 w 377361"/>
              <a:gd name="connsiteY36" fmla="*/ 579123 h 1391208"/>
              <a:gd name="connsiteX37" fmla="*/ 8267 w 377361"/>
              <a:gd name="connsiteY37" fmla="*/ 477919 h 1391208"/>
              <a:gd name="connsiteX38" fmla="*/ 2314 w 377361"/>
              <a:gd name="connsiteY38" fmla="*/ 37076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31489 w 377361"/>
              <a:gd name="connsiteY32" fmla="*/ 1223602 h 1391208"/>
              <a:gd name="connsiteX33" fmla="*/ 20173 w 377361"/>
              <a:gd name="connsiteY33" fmla="*/ 1165650 h 1391208"/>
              <a:gd name="connsiteX34" fmla="*/ 26126 w 377361"/>
              <a:gd name="connsiteY34" fmla="*/ 847013 h 1391208"/>
              <a:gd name="connsiteX35" fmla="*/ 8857 w 377361"/>
              <a:gd name="connsiteY35" fmla="*/ 832740 h 1391208"/>
              <a:gd name="connsiteX36" fmla="*/ 20173 w 377361"/>
              <a:gd name="connsiteY36" fmla="*/ 579123 h 1391208"/>
              <a:gd name="connsiteX37" fmla="*/ 8267 w 377361"/>
              <a:gd name="connsiteY37" fmla="*/ 477919 h 1391208"/>
              <a:gd name="connsiteX38" fmla="*/ 2314 w 377361"/>
              <a:gd name="connsiteY38" fmla="*/ 37076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14072 w 377361"/>
              <a:gd name="connsiteY32" fmla="*/ 1223602 h 1391208"/>
              <a:gd name="connsiteX33" fmla="*/ 20173 w 377361"/>
              <a:gd name="connsiteY33" fmla="*/ 1165650 h 1391208"/>
              <a:gd name="connsiteX34" fmla="*/ 26126 w 377361"/>
              <a:gd name="connsiteY34" fmla="*/ 847013 h 1391208"/>
              <a:gd name="connsiteX35" fmla="*/ 8857 w 377361"/>
              <a:gd name="connsiteY35" fmla="*/ 832740 h 1391208"/>
              <a:gd name="connsiteX36" fmla="*/ 20173 w 377361"/>
              <a:gd name="connsiteY36" fmla="*/ 579123 h 1391208"/>
              <a:gd name="connsiteX37" fmla="*/ 8267 w 377361"/>
              <a:gd name="connsiteY37" fmla="*/ 477919 h 1391208"/>
              <a:gd name="connsiteX38" fmla="*/ 2314 w 377361"/>
              <a:gd name="connsiteY38" fmla="*/ 37076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14072 w 377361"/>
              <a:gd name="connsiteY32" fmla="*/ 1223602 h 1391208"/>
              <a:gd name="connsiteX33" fmla="*/ 20173 w 377361"/>
              <a:gd name="connsiteY33" fmla="*/ 1165650 h 1391208"/>
              <a:gd name="connsiteX34" fmla="*/ 26126 w 377361"/>
              <a:gd name="connsiteY34" fmla="*/ 847013 h 1391208"/>
              <a:gd name="connsiteX35" fmla="*/ 26273 w 377361"/>
              <a:gd name="connsiteY35" fmla="*/ 832740 h 1391208"/>
              <a:gd name="connsiteX36" fmla="*/ 20173 w 377361"/>
              <a:gd name="connsiteY36" fmla="*/ 579123 h 1391208"/>
              <a:gd name="connsiteX37" fmla="*/ 8267 w 377361"/>
              <a:gd name="connsiteY37" fmla="*/ 477919 h 1391208"/>
              <a:gd name="connsiteX38" fmla="*/ 2314 w 377361"/>
              <a:gd name="connsiteY38" fmla="*/ 37076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14072 w 377361"/>
              <a:gd name="connsiteY32" fmla="*/ 1223602 h 1391208"/>
              <a:gd name="connsiteX33" fmla="*/ 20173 w 377361"/>
              <a:gd name="connsiteY33" fmla="*/ 1165650 h 1391208"/>
              <a:gd name="connsiteX34" fmla="*/ 26126 w 377361"/>
              <a:gd name="connsiteY34" fmla="*/ 847013 h 1391208"/>
              <a:gd name="connsiteX35" fmla="*/ 26273 w 377361"/>
              <a:gd name="connsiteY35" fmla="*/ 832740 h 1391208"/>
              <a:gd name="connsiteX36" fmla="*/ 14368 w 377361"/>
              <a:gd name="connsiteY36" fmla="*/ 590240 h 1391208"/>
              <a:gd name="connsiteX37" fmla="*/ 8267 w 377361"/>
              <a:gd name="connsiteY37" fmla="*/ 477919 h 1391208"/>
              <a:gd name="connsiteX38" fmla="*/ 2314 w 377361"/>
              <a:gd name="connsiteY38" fmla="*/ 37076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14072 w 377361"/>
              <a:gd name="connsiteY32" fmla="*/ 1223602 h 1391208"/>
              <a:gd name="connsiteX33" fmla="*/ 20173 w 377361"/>
              <a:gd name="connsiteY33" fmla="*/ 1165650 h 1391208"/>
              <a:gd name="connsiteX34" fmla="*/ 26126 w 377361"/>
              <a:gd name="connsiteY34" fmla="*/ 847013 h 1391208"/>
              <a:gd name="connsiteX35" fmla="*/ 26273 w 377361"/>
              <a:gd name="connsiteY35" fmla="*/ 832740 h 1391208"/>
              <a:gd name="connsiteX36" fmla="*/ 14368 w 377361"/>
              <a:gd name="connsiteY36" fmla="*/ 590240 h 1391208"/>
              <a:gd name="connsiteX37" fmla="*/ 8267 w 377361"/>
              <a:gd name="connsiteY37" fmla="*/ 477919 h 1391208"/>
              <a:gd name="connsiteX38" fmla="*/ 13925 w 377361"/>
              <a:gd name="connsiteY38" fmla="*/ 40967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14072 w 377361"/>
              <a:gd name="connsiteY32" fmla="*/ 1223602 h 1391208"/>
              <a:gd name="connsiteX33" fmla="*/ 20173 w 377361"/>
              <a:gd name="connsiteY33" fmla="*/ 1165650 h 1391208"/>
              <a:gd name="connsiteX34" fmla="*/ 26126 w 377361"/>
              <a:gd name="connsiteY34" fmla="*/ 847013 h 1391208"/>
              <a:gd name="connsiteX35" fmla="*/ 26273 w 377361"/>
              <a:gd name="connsiteY35" fmla="*/ 832740 h 1391208"/>
              <a:gd name="connsiteX36" fmla="*/ 14368 w 377361"/>
              <a:gd name="connsiteY36" fmla="*/ 590240 h 1391208"/>
              <a:gd name="connsiteX37" fmla="*/ 25683 w 377361"/>
              <a:gd name="connsiteY37" fmla="*/ 477919 h 1391208"/>
              <a:gd name="connsiteX38" fmla="*/ 13925 w 377361"/>
              <a:gd name="connsiteY38" fmla="*/ 40967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14220 w 377361"/>
              <a:gd name="connsiteY31" fmla="*/ 1347076 h 1391208"/>
              <a:gd name="connsiteX32" fmla="*/ 37295 w 377361"/>
              <a:gd name="connsiteY32" fmla="*/ 1229161 h 1391208"/>
              <a:gd name="connsiteX33" fmla="*/ 20173 w 377361"/>
              <a:gd name="connsiteY33" fmla="*/ 1165650 h 1391208"/>
              <a:gd name="connsiteX34" fmla="*/ 26126 w 377361"/>
              <a:gd name="connsiteY34" fmla="*/ 847013 h 1391208"/>
              <a:gd name="connsiteX35" fmla="*/ 26273 w 377361"/>
              <a:gd name="connsiteY35" fmla="*/ 832740 h 1391208"/>
              <a:gd name="connsiteX36" fmla="*/ 14368 w 377361"/>
              <a:gd name="connsiteY36" fmla="*/ 590240 h 1391208"/>
              <a:gd name="connsiteX37" fmla="*/ 25683 w 377361"/>
              <a:gd name="connsiteY37" fmla="*/ 477919 h 1391208"/>
              <a:gd name="connsiteX38" fmla="*/ 13925 w 377361"/>
              <a:gd name="connsiteY38" fmla="*/ 40967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31637 w 377361"/>
              <a:gd name="connsiteY31" fmla="*/ 1358193 h 1391208"/>
              <a:gd name="connsiteX32" fmla="*/ 37295 w 377361"/>
              <a:gd name="connsiteY32" fmla="*/ 1229161 h 1391208"/>
              <a:gd name="connsiteX33" fmla="*/ 20173 w 377361"/>
              <a:gd name="connsiteY33" fmla="*/ 1165650 h 1391208"/>
              <a:gd name="connsiteX34" fmla="*/ 26126 w 377361"/>
              <a:gd name="connsiteY34" fmla="*/ 847013 h 1391208"/>
              <a:gd name="connsiteX35" fmla="*/ 26273 w 377361"/>
              <a:gd name="connsiteY35" fmla="*/ 832740 h 1391208"/>
              <a:gd name="connsiteX36" fmla="*/ 14368 w 377361"/>
              <a:gd name="connsiteY36" fmla="*/ 590240 h 1391208"/>
              <a:gd name="connsiteX37" fmla="*/ 25683 w 377361"/>
              <a:gd name="connsiteY37" fmla="*/ 477919 h 1391208"/>
              <a:gd name="connsiteX38" fmla="*/ 13925 w 377361"/>
              <a:gd name="connsiteY38" fmla="*/ 40967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09470 w 377361"/>
              <a:gd name="connsiteY0" fmla="*/ 13576 h 1391208"/>
              <a:gd name="connsiteX1" fmla="*/ 115423 w 377361"/>
              <a:gd name="connsiteY1" fmla="*/ 43341 h 1391208"/>
              <a:gd name="connsiteX2" fmla="*/ 121376 w 377361"/>
              <a:gd name="connsiteY2" fmla="*/ 85013 h 1391208"/>
              <a:gd name="connsiteX3" fmla="*/ 127329 w 377361"/>
              <a:gd name="connsiteY3" fmla="*/ 102873 h 1391208"/>
              <a:gd name="connsiteX4" fmla="*/ 139236 w 377361"/>
              <a:gd name="connsiteY4" fmla="*/ 257654 h 1391208"/>
              <a:gd name="connsiteX5" fmla="*/ 145189 w 377361"/>
              <a:gd name="connsiteY5" fmla="*/ 281466 h 1391208"/>
              <a:gd name="connsiteX6" fmla="*/ 157095 w 377361"/>
              <a:gd name="connsiteY6" fmla="*/ 376716 h 1391208"/>
              <a:gd name="connsiteX7" fmla="*/ 169001 w 377361"/>
              <a:gd name="connsiteY7" fmla="*/ 412435 h 1391208"/>
              <a:gd name="connsiteX8" fmla="*/ 186861 w 377361"/>
              <a:gd name="connsiteY8" fmla="*/ 466013 h 1391208"/>
              <a:gd name="connsiteX9" fmla="*/ 192814 w 377361"/>
              <a:gd name="connsiteY9" fmla="*/ 483873 h 1391208"/>
              <a:gd name="connsiteX10" fmla="*/ 198767 w 377361"/>
              <a:gd name="connsiteY10" fmla="*/ 537451 h 1391208"/>
              <a:gd name="connsiteX11" fmla="*/ 204720 w 377361"/>
              <a:gd name="connsiteY11" fmla="*/ 555310 h 1391208"/>
              <a:gd name="connsiteX12" fmla="*/ 216626 w 377361"/>
              <a:gd name="connsiteY12" fmla="*/ 656513 h 1391208"/>
              <a:gd name="connsiteX13" fmla="*/ 222579 w 377361"/>
              <a:gd name="connsiteY13" fmla="*/ 674373 h 1391208"/>
              <a:gd name="connsiteX14" fmla="*/ 234486 w 377361"/>
              <a:gd name="connsiteY14" fmla="*/ 769623 h 1391208"/>
              <a:gd name="connsiteX15" fmla="*/ 246392 w 377361"/>
              <a:gd name="connsiteY15" fmla="*/ 805341 h 1391208"/>
              <a:gd name="connsiteX16" fmla="*/ 264251 w 377361"/>
              <a:gd name="connsiteY16" fmla="*/ 847013 h 1391208"/>
              <a:gd name="connsiteX17" fmla="*/ 270204 w 377361"/>
              <a:gd name="connsiteY17" fmla="*/ 870826 h 1391208"/>
              <a:gd name="connsiteX18" fmla="*/ 282111 w 377361"/>
              <a:gd name="connsiteY18" fmla="*/ 888685 h 1391208"/>
              <a:gd name="connsiteX19" fmla="*/ 288064 w 377361"/>
              <a:gd name="connsiteY19" fmla="*/ 918451 h 1391208"/>
              <a:gd name="connsiteX20" fmla="*/ 294017 w 377361"/>
              <a:gd name="connsiteY20" fmla="*/ 936310 h 1391208"/>
              <a:gd name="connsiteX21" fmla="*/ 299970 w 377361"/>
              <a:gd name="connsiteY21" fmla="*/ 1055373 h 1391208"/>
              <a:gd name="connsiteX22" fmla="*/ 311876 w 377361"/>
              <a:gd name="connsiteY22" fmla="*/ 1108951 h 1391208"/>
              <a:gd name="connsiteX23" fmla="*/ 323783 w 377361"/>
              <a:gd name="connsiteY23" fmla="*/ 1168482 h 1391208"/>
              <a:gd name="connsiteX24" fmla="*/ 335689 w 377361"/>
              <a:gd name="connsiteY24" fmla="*/ 1233966 h 1391208"/>
              <a:gd name="connsiteX25" fmla="*/ 347595 w 377361"/>
              <a:gd name="connsiteY25" fmla="*/ 1269685 h 1391208"/>
              <a:gd name="connsiteX26" fmla="*/ 359501 w 377361"/>
              <a:gd name="connsiteY26" fmla="*/ 1287544 h 1391208"/>
              <a:gd name="connsiteX27" fmla="*/ 377361 w 377361"/>
              <a:gd name="connsiteY27" fmla="*/ 1358982 h 1391208"/>
              <a:gd name="connsiteX28" fmla="*/ 240439 w 377361"/>
              <a:gd name="connsiteY28" fmla="*/ 1370888 h 1391208"/>
              <a:gd name="connsiteX29" fmla="*/ 186861 w 377361"/>
              <a:gd name="connsiteY29" fmla="*/ 1364935 h 1391208"/>
              <a:gd name="connsiteX30" fmla="*/ 79704 w 377361"/>
              <a:gd name="connsiteY30" fmla="*/ 1353029 h 1391208"/>
              <a:gd name="connsiteX31" fmla="*/ 31637 w 377361"/>
              <a:gd name="connsiteY31" fmla="*/ 1358193 h 1391208"/>
              <a:gd name="connsiteX32" fmla="*/ 14072 w 377361"/>
              <a:gd name="connsiteY32" fmla="*/ 1229161 h 1391208"/>
              <a:gd name="connsiteX33" fmla="*/ 20173 w 377361"/>
              <a:gd name="connsiteY33" fmla="*/ 1165650 h 1391208"/>
              <a:gd name="connsiteX34" fmla="*/ 26126 w 377361"/>
              <a:gd name="connsiteY34" fmla="*/ 847013 h 1391208"/>
              <a:gd name="connsiteX35" fmla="*/ 26273 w 377361"/>
              <a:gd name="connsiteY35" fmla="*/ 832740 h 1391208"/>
              <a:gd name="connsiteX36" fmla="*/ 14368 w 377361"/>
              <a:gd name="connsiteY36" fmla="*/ 590240 h 1391208"/>
              <a:gd name="connsiteX37" fmla="*/ 25683 w 377361"/>
              <a:gd name="connsiteY37" fmla="*/ 477919 h 1391208"/>
              <a:gd name="connsiteX38" fmla="*/ 13925 w 377361"/>
              <a:gd name="connsiteY38" fmla="*/ 409673 h 1391208"/>
              <a:gd name="connsiteX39" fmla="*/ 8267 w 377361"/>
              <a:gd name="connsiteY39" fmla="*/ 269560 h 1391208"/>
              <a:gd name="connsiteX40" fmla="*/ 14220 w 377361"/>
              <a:gd name="connsiteY40" fmla="*/ 13576 h 1391208"/>
              <a:gd name="connsiteX41" fmla="*/ 109470 w 377361"/>
              <a:gd name="connsiteY41" fmla="*/ 13576 h 1391208"/>
              <a:gd name="connsiteX0" fmla="*/ 111479 w 379370"/>
              <a:gd name="connsiteY0" fmla="*/ 13576 h 1391208"/>
              <a:gd name="connsiteX1" fmla="*/ 117432 w 379370"/>
              <a:gd name="connsiteY1" fmla="*/ 43341 h 1391208"/>
              <a:gd name="connsiteX2" fmla="*/ 123385 w 379370"/>
              <a:gd name="connsiteY2" fmla="*/ 85013 h 1391208"/>
              <a:gd name="connsiteX3" fmla="*/ 129338 w 379370"/>
              <a:gd name="connsiteY3" fmla="*/ 102873 h 1391208"/>
              <a:gd name="connsiteX4" fmla="*/ 141245 w 379370"/>
              <a:gd name="connsiteY4" fmla="*/ 257654 h 1391208"/>
              <a:gd name="connsiteX5" fmla="*/ 147198 w 379370"/>
              <a:gd name="connsiteY5" fmla="*/ 281466 h 1391208"/>
              <a:gd name="connsiteX6" fmla="*/ 159104 w 379370"/>
              <a:gd name="connsiteY6" fmla="*/ 376716 h 1391208"/>
              <a:gd name="connsiteX7" fmla="*/ 171010 w 379370"/>
              <a:gd name="connsiteY7" fmla="*/ 412435 h 1391208"/>
              <a:gd name="connsiteX8" fmla="*/ 188870 w 379370"/>
              <a:gd name="connsiteY8" fmla="*/ 466013 h 1391208"/>
              <a:gd name="connsiteX9" fmla="*/ 194823 w 379370"/>
              <a:gd name="connsiteY9" fmla="*/ 483873 h 1391208"/>
              <a:gd name="connsiteX10" fmla="*/ 200776 w 379370"/>
              <a:gd name="connsiteY10" fmla="*/ 537451 h 1391208"/>
              <a:gd name="connsiteX11" fmla="*/ 206729 w 379370"/>
              <a:gd name="connsiteY11" fmla="*/ 555310 h 1391208"/>
              <a:gd name="connsiteX12" fmla="*/ 218635 w 379370"/>
              <a:gd name="connsiteY12" fmla="*/ 656513 h 1391208"/>
              <a:gd name="connsiteX13" fmla="*/ 224588 w 379370"/>
              <a:gd name="connsiteY13" fmla="*/ 674373 h 1391208"/>
              <a:gd name="connsiteX14" fmla="*/ 236495 w 379370"/>
              <a:gd name="connsiteY14" fmla="*/ 769623 h 1391208"/>
              <a:gd name="connsiteX15" fmla="*/ 248401 w 379370"/>
              <a:gd name="connsiteY15" fmla="*/ 805341 h 1391208"/>
              <a:gd name="connsiteX16" fmla="*/ 266260 w 379370"/>
              <a:gd name="connsiteY16" fmla="*/ 847013 h 1391208"/>
              <a:gd name="connsiteX17" fmla="*/ 272213 w 379370"/>
              <a:gd name="connsiteY17" fmla="*/ 870826 h 1391208"/>
              <a:gd name="connsiteX18" fmla="*/ 284120 w 379370"/>
              <a:gd name="connsiteY18" fmla="*/ 888685 h 1391208"/>
              <a:gd name="connsiteX19" fmla="*/ 290073 w 379370"/>
              <a:gd name="connsiteY19" fmla="*/ 918451 h 1391208"/>
              <a:gd name="connsiteX20" fmla="*/ 296026 w 379370"/>
              <a:gd name="connsiteY20" fmla="*/ 936310 h 1391208"/>
              <a:gd name="connsiteX21" fmla="*/ 301979 w 379370"/>
              <a:gd name="connsiteY21" fmla="*/ 1055373 h 1391208"/>
              <a:gd name="connsiteX22" fmla="*/ 313885 w 379370"/>
              <a:gd name="connsiteY22" fmla="*/ 1108951 h 1391208"/>
              <a:gd name="connsiteX23" fmla="*/ 325792 w 379370"/>
              <a:gd name="connsiteY23" fmla="*/ 1168482 h 1391208"/>
              <a:gd name="connsiteX24" fmla="*/ 337698 w 379370"/>
              <a:gd name="connsiteY24" fmla="*/ 1233966 h 1391208"/>
              <a:gd name="connsiteX25" fmla="*/ 349604 w 379370"/>
              <a:gd name="connsiteY25" fmla="*/ 1269685 h 1391208"/>
              <a:gd name="connsiteX26" fmla="*/ 361510 w 379370"/>
              <a:gd name="connsiteY26" fmla="*/ 1287544 h 1391208"/>
              <a:gd name="connsiteX27" fmla="*/ 379370 w 379370"/>
              <a:gd name="connsiteY27" fmla="*/ 1358982 h 1391208"/>
              <a:gd name="connsiteX28" fmla="*/ 242448 w 379370"/>
              <a:gd name="connsiteY28" fmla="*/ 1370888 h 1391208"/>
              <a:gd name="connsiteX29" fmla="*/ 188870 w 379370"/>
              <a:gd name="connsiteY29" fmla="*/ 1364935 h 1391208"/>
              <a:gd name="connsiteX30" fmla="*/ 81713 w 379370"/>
              <a:gd name="connsiteY30" fmla="*/ 1353029 h 1391208"/>
              <a:gd name="connsiteX31" fmla="*/ 33646 w 379370"/>
              <a:gd name="connsiteY31" fmla="*/ 1358193 h 1391208"/>
              <a:gd name="connsiteX32" fmla="*/ 16081 w 379370"/>
              <a:gd name="connsiteY32" fmla="*/ 1229161 h 1391208"/>
              <a:gd name="connsiteX33" fmla="*/ 22182 w 379370"/>
              <a:gd name="connsiteY33" fmla="*/ 1165650 h 1391208"/>
              <a:gd name="connsiteX34" fmla="*/ 28135 w 379370"/>
              <a:gd name="connsiteY34" fmla="*/ 847013 h 1391208"/>
              <a:gd name="connsiteX35" fmla="*/ 28282 w 379370"/>
              <a:gd name="connsiteY35" fmla="*/ 832740 h 1391208"/>
              <a:gd name="connsiteX36" fmla="*/ 16377 w 379370"/>
              <a:gd name="connsiteY36" fmla="*/ 590240 h 1391208"/>
              <a:gd name="connsiteX37" fmla="*/ 27692 w 379370"/>
              <a:gd name="connsiteY37" fmla="*/ 477919 h 1391208"/>
              <a:gd name="connsiteX38" fmla="*/ 15934 w 379370"/>
              <a:gd name="connsiteY38" fmla="*/ 409673 h 1391208"/>
              <a:gd name="connsiteX39" fmla="*/ 4470 w 379370"/>
              <a:gd name="connsiteY39" fmla="*/ 134927 h 1391208"/>
              <a:gd name="connsiteX40" fmla="*/ 16229 w 379370"/>
              <a:gd name="connsiteY40" fmla="*/ 13576 h 1391208"/>
              <a:gd name="connsiteX41" fmla="*/ 111479 w 379370"/>
              <a:gd name="connsiteY41" fmla="*/ 13576 h 1391208"/>
              <a:gd name="connsiteX0" fmla="*/ 106649 w 374540"/>
              <a:gd name="connsiteY0" fmla="*/ 13576 h 1391208"/>
              <a:gd name="connsiteX1" fmla="*/ 112602 w 374540"/>
              <a:gd name="connsiteY1" fmla="*/ 43341 h 1391208"/>
              <a:gd name="connsiteX2" fmla="*/ 118555 w 374540"/>
              <a:gd name="connsiteY2" fmla="*/ 85013 h 1391208"/>
              <a:gd name="connsiteX3" fmla="*/ 124508 w 374540"/>
              <a:gd name="connsiteY3" fmla="*/ 102873 h 1391208"/>
              <a:gd name="connsiteX4" fmla="*/ 136415 w 374540"/>
              <a:gd name="connsiteY4" fmla="*/ 257654 h 1391208"/>
              <a:gd name="connsiteX5" fmla="*/ 142368 w 374540"/>
              <a:gd name="connsiteY5" fmla="*/ 281466 h 1391208"/>
              <a:gd name="connsiteX6" fmla="*/ 154274 w 374540"/>
              <a:gd name="connsiteY6" fmla="*/ 376716 h 1391208"/>
              <a:gd name="connsiteX7" fmla="*/ 166180 w 374540"/>
              <a:gd name="connsiteY7" fmla="*/ 412435 h 1391208"/>
              <a:gd name="connsiteX8" fmla="*/ 184040 w 374540"/>
              <a:gd name="connsiteY8" fmla="*/ 466013 h 1391208"/>
              <a:gd name="connsiteX9" fmla="*/ 189993 w 374540"/>
              <a:gd name="connsiteY9" fmla="*/ 483873 h 1391208"/>
              <a:gd name="connsiteX10" fmla="*/ 195946 w 374540"/>
              <a:gd name="connsiteY10" fmla="*/ 537451 h 1391208"/>
              <a:gd name="connsiteX11" fmla="*/ 201899 w 374540"/>
              <a:gd name="connsiteY11" fmla="*/ 555310 h 1391208"/>
              <a:gd name="connsiteX12" fmla="*/ 213805 w 374540"/>
              <a:gd name="connsiteY12" fmla="*/ 656513 h 1391208"/>
              <a:gd name="connsiteX13" fmla="*/ 219758 w 374540"/>
              <a:gd name="connsiteY13" fmla="*/ 674373 h 1391208"/>
              <a:gd name="connsiteX14" fmla="*/ 231665 w 374540"/>
              <a:gd name="connsiteY14" fmla="*/ 769623 h 1391208"/>
              <a:gd name="connsiteX15" fmla="*/ 243571 w 374540"/>
              <a:gd name="connsiteY15" fmla="*/ 805341 h 1391208"/>
              <a:gd name="connsiteX16" fmla="*/ 261430 w 374540"/>
              <a:gd name="connsiteY16" fmla="*/ 847013 h 1391208"/>
              <a:gd name="connsiteX17" fmla="*/ 267383 w 374540"/>
              <a:gd name="connsiteY17" fmla="*/ 870826 h 1391208"/>
              <a:gd name="connsiteX18" fmla="*/ 279290 w 374540"/>
              <a:gd name="connsiteY18" fmla="*/ 888685 h 1391208"/>
              <a:gd name="connsiteX19" fmla="*/ 285243 w 374540"/>
              <a:gd name="connsiteY19" fmla="*/ 918451 h 1391208"/>
              <a:gd name="connsiteX20" fmla="*/ 291196 w 374540"/>
              <a:gd name="connsiteY20" fmla="*/ 936310 h 1391208"/>
              <a:gd name="connsiteX21" fmla="*/ 297149 w 374540"/>
              <a:gd name="connsiteY21" fmla="*/ 1055373 h 1391208"/>
              <a:gd name="connsiteX22" fmla="*/ 309055 w 374540"/>
              <a:gd name="connsiteY22" fmla="*/ 1108951 h 1391208"/>
              <a:gd name="connsiteX23" fmla="*/ 320962 w 374540"/>
              <a:gd name="connsiteY23" fmla="*/ 1168482 h 1391208"/>
              <a:gd name="connsiteX24" fmla="*/ 332868 w 374540"/>
              <a:gd name="connsiteY24" fmla="*/ 1233966 h 1391208"/>
              <a:gd name="connsiteX25" fmla="*/ 344774 w 374540"/>
              <a:gd name="connsiteY25" fmla="*/ 1269685 h 1391208"/>
              <a:gd name="connsiteX26" fmla="*/ 356680 w 374540"/>
              <a:gd name="connsiteY26" fmla="*/ 1287544 h 1391208"/>
              <a:gd name="connsiteX27" fmla="*/ 374540 w 374540"/>
              <a:gd name="connsiteY27" fmla="*/ 1358982 h 1391208"/>
              <a:gd name="connsiteX28" fmla="*/ 237618 w 374540"/>
              <a:gd name="connsiteY28" fmla="*/ 1370888 h 1391208"/>
              <a:gd name="connsiteX29" fmla="*/ 184040 w 374540"/>
              <a:gd name="connsiteY29" fmla="*/ 1364935 h 1391208"/>
              <a:gd name="connsiteX30" fmla="*/ 76883 w 374540"/>
              <a:gd name="connsiteY30" fmla="*/ 1353029 h 1391208"/>
              <a:gd name="connsiteX31" fmla="*/ 28816 w 374540"/>
              <a:gd name="connsiteY31" fmla="*/ 1358193 h 1391208"/>
              <a:gd name="connsiteX32" fmla="*/ 11251 w 374540"/>
              <a:gd name="connsiteY32" fmla="*/ 1229161 h 1391208"/>
              <a:gd name="connsiteX33" fmla="*/ 17352 w 374540"/>
              <a:gd name="connsiteY33" fmla="*/ 1165650 h 1391208"/>
              <a:gd name="connsiteX34" fmla="*/ 23305 w 374540"/>
              <a:gd name="connsiteY34" fmla="*/ 847013 h 1391208"/>
              <a:gd name="connsiteX35" fmla="*/ 23452 w 374540"/>
              <a:gd name="connsiteY35" fmla="*/ 832740 h 1391208"/>
              <a:gd name="connsiteX36" fmla="*/ 11547 w 374540"/>
              <a:gd name="connsiteY36" fmla="*/ 590240 h 1391208"/>
              <a:gd name="connsiteX37" fmla="*/ 22862 w 374540"/>
              <a:gd name="connsiteY37" fmla="*/ 477919 h 1391208"/>
              <a:gd name="connsiteX38" fmla="*/ 11104 w 374540"/>
              <a:gd name="connsiteY38" fmla="*/ 409673 h 1391208"/>
              <a:gd name="connsiteX39" fmla="*/ 17057 w 374540"/>
              <a:gd name="connsiteY39" fmla="*/ 134927 h 1391208"/>
              <a:gd name="connsiteX40" fmla="*/ 11399 w 374540"/>
              <a:gd name="connsiteY40" fmla="*/ 13576 h 1391208"/>
              <a:gd name="connsiteX41" fmla="*/ 106649 w 374540"/>
              <a:gd name="connsiteY41" fmla="*/ 13576 h 1391208"/>
              <a:gd name="connsiteX0" fmla="*/ 97860 w 365751"/>
              <a:gd name="connsiteY0" fmla="*/ 3066 h 1380698"/>
              <a:gd name="connsiteX1" fmla="*/ 103813 w 365751"/>
              <a:gd name="connsiteY1" fmla="*/ 32831 h 1380698"/>
              <a:gd name="connsiteX2" fmla="*/ 109766 w 365751"/>
              <a:gd name="connsiteY2" fmla="*/ 74503 h 1380698"/>
              <a:gd name="connsiteX3" fmla="*/ 115719 w 365751"/>
              <a:gd name="connsiteY3" fmla="*/ 92363 h 1380698"/>
              <a:gd name="connsiteX4" fmla="*/ 127626 w 365751"/>
              <a:gd name="connsiteY4" fmla="*/ 247144 h 1380698"/>
              <a:gd name="connsiteX5" fmla="*/ 133579 w 365751"/>
              <a:gd name="connsiteY5" fmla="*/ 270956 h 1380698"/>
              <a:gd name="connsiteX6" fmla="*/ 145485 w 365751"/>
              <a:gd name="connsiteY6" fmla="*/ 366206 h 1380698"/>
              <a:gd name="connsiteX7" fmla="*/ 157391 w 365751"/>
              <a:gd name="connsiteY7" fmla="*/ 401925 h 1380698"/>
              <a:gd name="connsiteX8" fmla="*/ 175251 w 365751"/>
              <a:gd name="connsiteY8" fmla="*/ 455503 h 1380698"/>
              <a:gd name="connsiteX9" fmla="*/ 181204 w 365751"/>
              <a:gd name="connsiteY9" fmla="*/ 473363 h 1380698"/>
              <a:gd name="connsiteX10" fmla="*/ 187157 w 365751"/>
              <a:gd name="connsiteY10" fmla="*/ 526941 h 1380698"/>
              <a:gd name="connsiteX11" fmla="*/ 193110 w 365751"/>
              <a:gd name="connsiteY11" fmla="*/ 544800 h 1380698"/>
              <a:gd name="connsiteX12" fmla="*/ 205016 w 365751"/>
              <a:gd name="connsiteY12" fmla="*/ 646003 h 1380698"/>
              <a:gd name="connsiteX13" fmla="*/ 210969 w 365751"/>
              <a:gd name="connsiteY13" fmla="*/ 663863 h 1380698"/>
              <a:gd name="connsiteX14" fmla="*/ 222876 w 365751"/>
              <a:gd name="connsiteY14" fmla="*/ 759113 h 1380698"/>
              <a:gd name="connsiteX15" fmla="*/ 234782 w 365751"/>
              <a:gd name="connsiteY15" fmla="*/ 794831 h 1380698"/>
              <a:gd name="connsiteX16" fmla="*/ 252641 w 365751"/>
              <a:gd name="connsiteY16" fmla="*/ 836503 h 1380698"/>
              <a:gd name="connsiteX17" fmla="*/ 258594 w 365751"/>
              <a:gd name="connsiteY17" fmla="*/ 860316 h 1380698"/>
              <a:gd name="connsiteX18" fmla="*/ 270501 w 365751"/>
              <a:gd name="connsiteY18" fmla="*/ 878175 h 1380698"/>
              <a:gd name="connsiteX19" fmla="*/ 276454 w 365751"/>
              <a:gd name="connsiteY19" fmla="*/ 907941 h 1380698"/>
              <a:gd name="connsiteX20" fmla="*/ 282407 w 365751"/>
              <a:gd name="connsiteY20" fmla="*/ 925800 h 1380698"/>
              <a:gd name="connsiteX21" fmla="*/ 288360 w 365751"/>
              <a:gd name="connsiteY21" fmla="*/ 1044863 h 1380698"/>
              <a:gd name="connsiteX22" fmla="*/ 300266 w 365751"/>
              <a:gd name="connsiteY22" fmla="*/ 1098441 h 1380698"/>
              <a:gd name="connsiteX23" fmla="*/ 312173 w 365751"/>
              <a:gd name="connsiteY23" fmla="*/ 1157972 h 1380698"/>
              <a:gd name="connsiteX24" fmla="*/ 324079 w 365751"/>
              <a:gd name="connsiteY24" fmla="*/ 1223456 h 1380698"/>
              <a:gd name="connsiteX25" fmla="*/ 335985 w 365751"/>
              <a:gd name="connsiteY25" fmla="*/ 1259175 h 1380698"/>
              <a:gd name="connsiteX26" fmla="*/ 347891 w 365751"/>
              <a:gd name="connsiteY26" fmla="*/ 1277034 h 1380698"/>
              <a:gd name="connsiteX27" fmla="*/ 365751 w 365751"/>
              <a:gd name="connsiteY27" fmla="*/ 1348472 h 1380698"/>
              <a:gd name="connsiteX28" fmla="*/ 228829 w 365751"/>
              <a:gd name="connsiteY28" fmla="*/ 1360378 h 1380698"/>
              <a:gd name="connsiteX29" fmla="*/ 175251 w 365751"/>
              <a:gd name="connsiteY29" fmla="*/ 1354425 h 1380698"/>
              <a:gd name="connsiteX30" fmla="*/ 68094 w 365751"/>
              <a:gd name="connsiteY30" fmla="*/ 1342519 h 1380698"/>
              <a:gd name="connsiteX31" fmla="*/ 20027 w 365751"/>
              <a:gd name="connsiteY31" fmla="*/ 1347683 h 1380698"/>
              <a:gd name="connsiteX32" fmla="*/ 2462 w 365751"/>
              <a:gd name="connsiteY32" fmla="*/ 1218651 h 1380698"/>
              <a:gd name="connsiteX33" fmla="*/ 8563 w 365751"/>
              <a:gd name="connsiteY33" fmla="*/ 1155140 h 1380698"/>
              <a:gd name="connsiteX34" fmla="*/ 14516 w 365751"/>
              <a:gd name="connsiteY34" fmla="*/ 836503 h 1380698"/>
              <a:gd name="connsiteX35" fmla="*/ 14663 w 365751"/>
              <a:gd name="connsiteY35" fmla="*/ 822230 h 1380698"/>
              <a:gd name="connsiteX36" fmla="*/ 2758 w 365751"/>
              <a:gd name="connsiteY36" fmla="*/ 579730 h 1380698"/>
              <a:gd name="connsiteX37" fmla="*/ 14073 w 365751"/>
              <a:gd name="connsiteY37" fmla="*/ 467409 h 1380698"/>
              <a:gd name="connsiteX38" fmla="*/ 2315 w 365751"/>
              <a:gd name="connsiteY38" fmla="*/ 399163 h 1380698"/>
              <a:gd name="connsiteX39" fmla="*/ 8268 w 365751"/>
              <a:gd name="connsiteY39" fmla="*/ 124417 h 1380698"/>
              <a:gd name="connsiteX40" fmla="*/ 14221 w 365751"/>
              <a:gd name="connsiteY40" fmla="*/ 19896 h 1380698"/>
              <a:gd name="connsiteX41" fmla="*/ 97860 w 365751"/>
              <a:gd name="connsiteY41" fmla="*/ 3066 h 1380698"/>
              <a:gd name="connsiteX0" fmla="*/ 95769 w 363660"/>
              <a:gd name="connsiteY0" fmla="*/ 347 h 1377979"/>
              <a:gd name="connsiteX1" fmla="*/ 101722 w 363660"/>
              <a:gd name="connsiteY1" fmla="*/ 30112 h 1377979"/>
              <a:gd name="connsiteX2" fmla="*/ 107675 w 363660"/>
              <a:gd name="connsiteY2" fmla="*/ 71784 h 1377979"/>
              <a:gd name="connsiteX3" fmla="*/ 113628 w 363660"/>
              <a:gd name="connsiteY3" fmla="*/ 89644 h 1377979"/>
              <a:gd name="connsiteX4" fmla="*/ 125535 w 363660"/>
              <a:gd name="connsiteY4" fmla="*/ 244425 h 1377979"/>
              <a:gd name="connsiteX5" fmla="*/ 131488 w 363660"/>
              <a:gd name="connsiteY5" fmla="*/ 268237 h 1377979"/>
              <a:gd name="connsiteX6" fmla="*/ 143394 w 363660"/>
              <a:gd name="connsiteY6" fmla="*/ 363487 h 1377979"/>
              <a:gd name="connsiteX7" fmla="*/ 155300 w 363660"/>
              <a:gd name="connsiteY7" fmla="*/ 399206 h 1377979"/>
              <a:gd name="connsiteX8" fmla="*/ 173160 w 363660"/>
              <a:gd name="connsiteY8" fmla="*/ 452784 h 1377979"/>
              <a:gd name="connsiteX9" fmla="*/ 179113 w 363660"/>
              <a:gd name="connsiteY9" fmla="*/ 470644 h 1377979"/>
              <a:gd name="connsiteX10" fmla="*/ 185066 w 363660"/>
              <a:gd name="connsiteY10" fmla="*/ 524222 h 1377979"/>
              <a:gd name="connsiteX11" fmla="*/ 191019 w 363660"/>
              <a:gd name="connsiteY11" fmla="*/ 542081 h 1377979"/>
              <a:gd name="connsiteX12" fmla="*/ 202925 w 363660"/>
              <a:gd name="connsiteY12" fmla="*/ 643284 h 1377979"/>
              <a:gd name="connsiteX13" fmla="*/ 208878 w 363660"/>
              <a:gd name="connsiteY13" fmla="*/ 661144 h 1377979"/>
              <a:gd name="connsiteX14" fmla="*/ 220785 w 363660"/>
              <a:gd name="connsiteY14" fmla="*/ 756394 h 1377979"/>
              <a:gd name="connsiteX15" fmla="*/ 232691 w 363660"/>
              <a:gd name="connsiteY15" fmla="*/ 792112 h 1377979"/>
              <a:gd name="connsiteX16" fmla="*/ 250550 w 363660"/>
              <a:gd name="connsiteY16" fmla="*/ 833784 h 1377979"/>
              <a:gd name="connsiteX17" fmla="*/ 256503 w 363660"/>
              <a:gd name="connsiteY17" fmla="*/ 857597 h 1377979"/>
              <a:gd name="connsiteX18" fmla="*/ 268410 w 363660"/>
              <a:gd name="connsiteY18" fmla="*/ 875456 h 1377979"/>
              <a:gd name="connsiteX19" fmla="*/ 274363 w 363660"/>
              <a:gd name="connsiteY19" fmla="*/ 905222 h 1377979"/>
              <a:gd name="connsiteX20" fmla="*/ 280316 w 363660"/>
              <a:gd name="connsiteY20" fmla="*/ 923081 h 1377979"/>
              <a:gd name="connsiteX21" fmla="*/ 286269 w 363660"/>
              <a:gd name="connsiteY21" fmla="*/ 1042144 h 1377979"/>
              <a:gd name="connsiteX22" fmla="*/ 298175 w 363660"/>
              <a:gd name="connsiteY22" fmla="*/ 1095722 h 1377979"/>
              <a:gd name="connsiteX23" fmla="*/ 310082 w 363660"/>
              <a:gd name="connsiteY23" fmla="*/ 1155253 h 1377979"/>
              <a:gd name="connsiteX24" fmla="*/ 321988 w 363660"/>
              <a:gd name="connsiteY24" fmla="*/ 1220737 h 1377979"/>
              <a:gd name="connsiteX25" fmla="*/ 333894 w 363660"/>
              <a:gd name="connsiteY25" fmla="*/ 1256456 h 1377979"/>
              <a:gd name="connsiteX26" fmla="*/ 345800 w 363660"/>
              <a:gd name="connsiteY26" fmla="*/ 1274315 h 1377979"/>
              <a:gd name="connsiteX27" fmla="*/ 363660 w 363660"/>
              <a:gd name="connsiteY27" fmla="*/ 1345753 h 1377979"/>
              <a:gd name="connsiteX28" fmla="*/ 226738 w 363660"/>
              <a:gd name="connsiteY28" fmla="*/ 1357659 h 1377979"/>
              <a:gd name="connsiteX29" fmla="*/ 173160 w 363660"/>
              <a:gd name="connsiteY29" fmla="*/ 1351706 h 1377979"/>
              <a:gd name="connsiteX30" fmla="*/ 66003 w 363660"/>
              <a:gd name="connsiteY30" fmla="*/ 1339800 h 1377979"/>
              <a:gd name="connsiteX31" fmla="*/ 17936 w 363660"/>
              <a:gd name="connsiteY31" fmla="*/ 1344964 h 1377979"/>
              <a:gd name="connsiteX32" fmla="*/ 371 w 363660"/>
              <a:gd name="connsiteY32" fmla="*/ 1215932 h 1377979"/>
              <a:gd name="connsiteX33" fmla="*/ 6472 w 363660"/>
              <a:gd name="connsiteY33" fmla="*/ 1152421 h 1377979"/>
              <a:gd name="connsiteX34" fmla="*/ 12425 w 363660"/>
              <a:gd name="connsiteY34" fmla="*/ 833784 h 1377979"/>
              <a:gd name="connsiteX35" fmla="*/ 12572 w 363660"/>
              <a:gd name="connsiteY35" fmla="*/ 819511 h 1377979"/>
              <a:gd name="connsiteX36" fmla="*/ 667 w 363660"/>
              <a:gd name="connsiteY36" fmla="*/ 577011 h 1377979"/>
              <a:gd name="connsiteX37" fmla="*/ 11982 w 363660"/>
              <a:gd name="connsiteY37" fmla="*/ 464690 h 1377979"/>
              <a:gd name="connsiteX38" fmla="*/ 224 w 363660"/>
              <a:gd name="connsiteY38" fmla="*/ 396444 h 1377979"/>
              <a:gd name="connsiteX39" fmla="*/ 6177 w 363660"/>
              <a:gd name="connsiteY39" fmla="*/ 121698 h 1377979"/>
              <a:gd name="connsiteX40" fmla="*/ 41158 w 363660"/>
              <a:gd name="connsiteY40" fmla="*/ 50835 h 1377979"/>
              <a:gd name="connsiteX41" fmla="*/ 95769 w 363660"/>
              <a:gd name="connsiteY41" fmla="*/ 347 h 1377979"/>
              <a:gd name="connsiteX0" fmla="*/ 95769 w 363660"/>
              <a:gd name="connsiteY0" fmla="*/ 9589 h 1387221"/>
              <a:gd name="connsiteX1" fmla="*/ 101722 w 363660"/>
              <a:gd name="connsiteY1" fmla="*/ 39354 h 1387221"/>
              <a:gd name="connsiteX2" fmla="*/ 107675 w 363660"/>
              <a:gd name="connsiteY2" fmla="*/ 81026 h 1387221"/>
              <a:gd name="connsiteX3" fmla="*/ 113628 w 363660"/>
              <a:gd name="connsiteY3" fmla="*/ 98886 h 1387221"/>
              <a:gd name="connsiteX4" fmla="*/ 125535 w 363660"/>
              <a:gd name="connsiteY4" fmla="*/ 253667 h 1387221"/>
              <a:gd name="connsiteX5" fmla="*/ 131488 w 363660"/>
              <a:gd name="connsiteY5" fmla="*/ 277479 h 1387221"/>
              <a:gd name="connsiteX6" fmla="*/ 143394 w 363660"/>
              <a:gd name="connsiteY6" fmla="*/ 372729 h 1387221"/>
              <a:gd name="connsiteX7" fmla="*/ 155300 w 363660"/>
              <a:gd name="connsiteY7" fmla="*/ 408448 h 1387221"/>
              <a:gd name="connsiteX8" fmla="*/ 173160 w 363660"/>
              <a:gd name="connsiteY8" fmla="*/ 462026 h 1387221"/>
              <a:gd name="connsiteX9" fmla="*/ 179113 w 363660"/>
              <a:gd name="connsiteY9" fmla="*/ 479886 h 1387221"/>
              <a:gd name="connsiteX10" fmla="*/ 185066 w 363660"/>
              <a:gd name="connsiteY10" fmla="*/ 533464 h 1387221"/>
              <a:gd name="connsiteX11" fmla="*/ 191019 w 363660"/>
              <a:gd name="connsiteY11" fmla="*/ 551323 h 1387221"/>
              <a:gd name="connsiteX12" fmla="*/ 202925 w 363660"/>
              <a:gd name="connsiteY12" fmla="*/ 652526 h 1387221"/>
              <a:gd name="connsiteX13" fmla="*/ 208878 w 363660"/>
              <a:gd name="connsiteY13" fmla="*/ 670386 h 1387221"/>
              <a:gd name="connsiteX14" fmla="*/ 220785 w 363660"/>
              <a:gd name="connsiteY14" fmla="*/ 765636 h 1387221"/>
              <a:gd name="connsiteX15" fmla="*/ 232691 w 363660"/>
              <a:gd name="connsiteY15" fmla="*/ 801354 h 1387221"/>
              <a:gd name="connsiteX16" fmla="*/ 250550 w 363660"/>
              <a:gd name="connsiteY16" fmla="*/ 843026 h 1387221"/>
              <a:gd name="connsiteX17" fmla="*/ 256503 w 363660"/>
              <a:gd name="connsiteY17" fmla="*/ 866839 h 1387221"/>
              <a:gd name="connsiteX18" fmla="*/ 268410 w 363660"/>
              <a:gd name="connsiteY18" fmla="*/ 884698 h 1387221"/>
              <a:gd name="connsiteX19" fmla="*/ 274363 w 363660"/>
              <a:gd name="connsiteY19" fmla="*/ 914464 h 1387221"/>
              <a:gd name="connsiteX20" fmla="*/ 280316 w 363660"/>
              <a:gd name="connsiteY20" fmla="*/ 932323 h 1387221"/>
              <a:gd name="connsiteX21" fmla="*/ 286269 w 363660"/>
              <a:gd name="connsiteY21" fmla="*/ 1051386 h 1387221"/>
              <a:gd name="connsiteX22" fmla="*/ 298175 w 363660"/>
              <a:gd name="connsiteY22" fmla="*/ 1104964 h 1387221"/>
              <a:gd name="connsiteX23" fmla="*/ 310082 w 363660"/>
              <a:gd name="connsiteY23" fmla="*/ 1164495 h 1387221"/>
              <a:gd name="connsiteX24" fmla="*/ 321988 w 363660"/>
              <a:gd name="connsiteY24" fmla="*/ 1229979 h 1387221"/>
              <a:gd name="connsiteX25" fmla="*/ 333894 w 363660"/>
              <a:gd name="connsiteY25" fmla="*/ 1265698 h 1387221"/>
              <a:gd name="connsiteX26" fmla="*/ 345800 w 363660"/>
              <a:gd name="connsiteY26" fmla="*/ 1283557 h 1387221"/>
              <a:gd name="connsiteX27" fmla="*/ 363660 w 363660"/>
              <a:gd name="connsiteY27" fmla="*/ 1354995 h 1387221"/>
              <a:gd name="connsiteX28" fmla="*/ 226738 w 363660"/>
              <a:gd name="connsiteY28" fmla="*/ 1366901 h 1387221"/>
              <a:gd name="connsiteX29" fmla="*/ 173160 w 363660"/>
              <a:gd name="connsiteY29" fmla="*/ 1360948 h 1387221"/>
              <a:gd name="connsiteX30" fmla="*/ 66003 w 363660"/>
              <a:gd name="connsiteY30" fmla="*/ 1349042 h 1387221"/>
              <a:gd name="connsiteX31" fmla="*/ 17936 w 363660"/>
              <a:gd name="connsiteY31" fmla="*/ 1354206 h 1387221"/>
              <a:gd name="connsiteX32" fmla="*/ 371 w 363660"/>
              <a:gd name="connsiteY32" fmla="*/ 1225174 h 1387221"/>
              <a:gd name="connsiteX33" fmla="*/ 6472 w 363660"/>
              <a:gd name="connsiteY33" fmla="*/ 1161663 h 1387221"/>
              <a:gd name="connsiteX34" fmla="*/ 12425 w 363660"/>
              <a:gd name="connsiteY34" fmla="*/ 843026 h 1387221"/>
              <a:gd name="connsiteX35" fmla="*/ 12572 w 363660"/>
              <a:gd name="connsiteY35" fmla="*/ 828753 h 1387221"/>
              <a:gd name="connsiteX36" fmla="*/ 667 w 363660"/>
              <a:gd name="connsiteY36" fmla="*/ 586253 h 1387221"/>
              <a:gd name="connsiteX37" fmla="*/ 11982 w 363660"/>
              <a:gd name="connsiteY37" fmla="*/ 473932 h 1387221"/>
              <a:gd name="connsiteX38" fmla="*/ 224 w 363660"/>
              <a:gd name="connsiteY38" fmla="*/ 405686 h 1387221"/>
              <a:gd name="connsiteX39" fmla="*/ 6177 w 363660"/>
              <a:gd name="connsiteY39" fmla="*/ 130940 h 1387221"/>
              <a:gd name="connsiteX40" fmla="*/ 29547 w 363660"/>
              <a:gd name="connsiteY40" fmla="*/ 15199 h 1387221"/>
              <a:gd name="connsiteX41" fmla="*/ 95769 w 363660"/>
              <a:gd name="connsiteY41" fmla="*/ 9589 h 138722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363660" h="1387221">
                <a:moveTo>
                  <a:pt x="95769" y="9589"/>
                </a:moveTo>
                <a:cubicBezTo>
                  <a:pt x="107798" y="13615"/>
                  <a:pt x="100059" y="29374"/>
                  <a:pt x="101722" y="39354"/>
                </a:cubicBezTo>
                <a:cubicBezTo>
                  <a:pt x="104029" y="53195"/>
                  <a:pt x="104923" y="67267"/>
                  <a:pt x="107675" y="81026"/>
                </a:cubicBezTo>
                <a:cubicBezTo>
                  <a:pt x="108906" y="87179"/>
                  <a:pt x="111644" y="92933"/>
                  <a:pt x="113628" y="98886"/>
                </a:cubicBezTo>
                <a:cubicBezTo>
                  <a:pt x="116596" y="152308"/>
                  <a:pt x="116877" y="201719"/>
                  <a:pt x="125535" y="253667"/>
                </a:cubicBezTo>
                <a:cubicBezTo>
                  <a:pt x="126880" y="261737"/>
                  <a:pt x="129504" y="269542"/>
                  <a:pt x="131488" y="277479"/>
                </a:cubicBezTo>
                <a:cubicBezTo>
                  <a:pt x="134320" y="308628"/>
                  <a:pt x="135006" y="341973"/>
                  <a:pt x="143394" y="372729"/>
                </a:cubicBezTo>
                <a:cubicBezTo>
                  <a:pt x="146696" y="384837"/>
                  <a:pt x="151331" y="396542"/>
                  <a:pt x="155300" y="408448"/>
                </a:cubicBezTo>
                <a:lnTo>
                  <a:pt x="173160" y="462026"/>
                </a:lnTo>
                <a:lnTo>
                  <a:pt x="179113" y="479886"/>
                </a:lnTo>
                <a:cubicBezTo>
                  <a:pt x="181097" y="497745"/>
                  <a:pt x="182112" y="515739"/>
                  <a:pt x="185066" y="533464"/>
                </a:cubicBezTo>
                <a:cubicBezTo>
                  <a:pt x="186098" y="539654"/>
                  <a:pt x="189897" y="545149"/>
                  <a:pt x="191019" y="551323"/>
                </a:cubicBezTo>
                <a:cubicBezTo>
                  <a:pt x="199529" y="598129"/>
                  <a:pt x="194837" y="603994"/>
                  <a:pt x="202925" y="652526"/>
                </a:cubicBezTo>
                <a:cubicBezTo>
                  <a:pt x="203957" y="658716"/>
                  <a:pt x="206894" y="664433"/>
                  <a:pt x="208878" y="670386"/>
                </a:cubicBezTo>
                <a:cubicBezTo>
                  <a:pt x="212847" y="702136"/>
                  <a:pt x="210667" y="735281"/>
                  <a:pt x="220785" y="765636"/>
                </a:cubicBezTo>
                <a:cubicBezTo>
                  <a:pt x="224754" y="777542"/>
                  <a:pt x="229647" y="789179"/>
                  <a:pt x="232691" y="801354"/>
                </a:cubicBezTo>
                <a:cubicBezTo>
                  <a:pt x="240379" y="832108"/>
                  <a:pt x="234105" y="818359"/>
                  <a:pt x="250550" y="843026"/>
                </a:cubicBezTo>
                <a:cubicBezTo>
                  <a:pt x="252534" y="850964"/>
                  <a:pt x="253280" y="859319"/>
                  <a:pt x="256503" y="866839"/>
                </a:cubicBezTo>
                <a:cubicBezTo>
                  <a:pt x="259321" y="873415"/>
                  <a:pt x="265898" y="877999"/>
                  <a:pt x="268410" y="884698"/>
                </a:cubicBezTo>
                <a:cubicBezTo>
                  <a:pt x="271963" y="894172"/>
                  <a:pt x="271909" y="904648"/>
                  <a:pt x="274363" y="914464"/>
                </a:cubicBezTo>
                <a:cubicBezTo>
                  <a:pt x="275885" y="920552"/>
                  <a:pt x="278332" y="926370"/>
                  <a:pt x="280316" y="932323"/>
                </a:cubicBezTo>
                <a:cubicBezTo>
                  <a:pt x="282300" y="972011"/>
                  <a:pt x="283100" y="1011775"/>
                  <a:pt x="286269" y="1051386"/>
                </a:cubicBezTo>
                <a:cubicBezTo>
                  <a:pt x="287957" y="1072483"/>
                  <a:pt x="294515" y="1084832"/>
                  <a:pt x="298175" y="1104964"/>
                </a:cubicBezTo>
                <a:cubicBezTo>
                  <a:pt x="309119" y="1165155"/>
                  <a:pt x="297855" y="1127821"/>
                  <a:pt x="310082" y="1164495"/>
                </a:cubicBezTo>
                <a:cubicBezTo>
                  <a:pt x="314275" y="1193846"/>
                  <a:pt x="314333" y="1204461"/>
                  <a:pt x="321988" y="1229979"/>
                </a:cubicBezTo>
                <a:cubicBezTo>
                  <a:pt x="325594" y="1242000"/>
                  <a:pt x="326932" y="1255255"/>
                  <a:pt x="333894" y="1265698"/>
                </a:cubicBezTo>
                <a:lnTo>
                  <a:pt x="345800" y="1283557"/>
                </a:lnTo>
                <a:cubicBezTo>
                  <a:pt x="361524" y="1330727"/>
                  <a:pt x="355644" y="1306896"/>
                  <a:pt x="363660" y="1354995"/>
                </a:cubicBezTo>
                <a:cubicBezTo>
                  <a:pt x="344010" y="1413945"/>
                  <a:pt x="363122" y="1375700"/>
                  <a:pt x="226738" y="1366901"/>
                </a:cubicBezTo>
                <a:cubicBezTo>
                  <a:pt x="208806" y="1365744"/>
                  <a:pt x="191019" y="1362932"/>
                  <a:pt x="173160" y="1360948"/>
                </a:cubicBezTo>
                <a:cubicBezTo>
                  <a:pt x="120971" y="1347901"/>
                  <a:pt x="91874" y="1350166"/>
                  <a:pt x="66003" y="1349042"/>
                </a:cubicBezTo>
                <a:cubicBezTo>
                  <a:pt x="40132" y="1347918"/>
                  <a:pt x="39764" y="1356190"/>
                  <a:pt x="17936" y="1354206"/>
                </a:cubicBezTo>
                <a:cubicBezTo>
                  <a:pt x="15952" y="1348253"/>
                  <a:pt x="2282" y="1257264"/>
                  <a:pt x="371" y="1225174"/>
                </a:cubicBezTo>
                <a:cubicBezTo>
                  <a:pt x="-1540" y="1193084"/>
                  <a:pt x="4463" y="1225354"/>
                  <a:pt x="6472" y="1161663"/>
                </a:cubicBezTo>
                <a:cubicBezTo>
                  <a:pt x="8481" y="1097972"/>
                  <a:pt x="8840" y="991824"/>
                  <a:pt x="12425" y="843026"/>
                </a:cubicBezTo>
                <a:cubicBezTo>
                  <a:pt x="12810" y="827032"/>
                  <a:pt x="14532" y="871548"/>
                  <a:pt x="12572" y="828753"/>
                </a:cubicBezTo>
                <a:cubicBezTo>
                  <a:pt x="10612" y="785958"/>
                  <a:pt x="765" y="645390"/>
                  <a:pt x="667" y="586253"/>
                </a:cubicBezTo>
                <a:cubicBezTo>
                  <a:pt x="569" y="527116"/>
                  <a:pt x="12056" y="504026"/>
                  <a:pt x="11982" y="473932"/>
                </a:cubicBezTo>
                <a:cubicBezTo>
                  <a:pt x="11908" y="443838"/>
                  <a:pt x="2208" y="441405"/>
                  <a:pt x="224" y="405686"/>
                </a:cubicBezTo>
                <a:cubicBezTo>
                  <a:pt x="2208" y="371952"/>
                  <a:pt x="5051" y="164714"/>
                  <a:pt x="6177" y="130940"/>
                </a:cubicBezTo>
                <a:cubicBezTo>
                  <a:pt x="9020" y="45636"/>
                  <a:pt x="-218" y="95192"/>
                  <a:pt x="29547" y="15199"/>
                </a:cubicBezTo>
                <a:cubicBezTo>
                  <a:pt x="39927" y="-12698"/>
                  <a:pt x="83740" y="5563"/>
                  <a:pt x="95769" y="9589"/>
                </a:cubicBezTo>
                <a:close/>
              </a:path>
            </a:pathLst>
          </a:custGeom>
          <a:solidFill>
            <a:schemeClr val="accent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正方形/長方形 28">
            <a:extLst>
              <a:ext uri="{FF2B5EF4-FFF2-40B4-BE49-F238E27FC236}">
                <a16:creationId xmlns:a16="http://schemas.microsoft.com/office/drawing/2014/main" xmlns="" id="{00000000-0008-0000-0D00-00001D000000}"/>
              </a:ext>
            </a:extLst>
          </xdr:cNvPr>
          <xdr:cNvSpPr/>
        </xdr:nvSpPr>
        <xdr:spPr>
          <a:xfrm>
            <a:off x="5100796" y="7488578"/>
            <a:ext cx="47526" cy="1563256"/>
          </a:xfrm>
          <a:prstGeom prst="rect">
            <a:avLst/>
          </a:prstGeom>
          <a:solidFill>
            <a:schemeClr val="accent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10</xdr:col>
      <xdr:colOff>88642</xdr:colOff>
      <xdr:row>38</xdr:row>
      <xdr:rowOff>40820</xdr:rowOff>
    </xdr:from>
    <xdr:to>
      <xdr:col>12</xdr:col>
      <xdr:colOff>231323</xdr:colOff>
      <xdr:row>40</xdr:row>
      <xdr:rowOff>217712</xdr:rowOff>
    </xdr:to>
    <xdr:sp macro="" textlink="">
      <xdr:nvSpPr>
        <xdr:cNvPr id="39942" name="テキスト ボックス 39941">
          <a:extLst>
            <a:ext uri="{FF2B5EF4-FFF2-40B4-BE49-F238E27FC236}">
              <a16:creationId xmlns:a16="http://schemas.microsoft.com/office/drawing/2014/main" xmlns="" id="{00000000-0008-0000-0D00-0000069C0000}"/>
            </a:ext>
          </a:extLst>
        </xdr:cNvPr>
        <xdr:cNvSpPr txBox="1"/>
      </xdr:nvSpPr>
      <xdr:spPr>
        <a:xfrm>
          <a:off x="3395178" y="7851320"/>
          <a:ext cx="659752" cy="6939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200" b="1">
              <a:solidFill>
                <a:schemeClr val="accent4">
                  <a:lumMod val="75000"/>
                </a:schemeClr>
              </a:solidFill>
              <a:latin typeface="Meiryo UI" panose="020B0604030504040204" pitchFamily="50" charset="-128"/>
              <a:ea typeface="Meiryo UI" panose="020B0604030504040204" pitchFamily="50" charset="-128"/>
            </a:rPr>
            <a:t>土砂の流れ</a:t>
          </a:r>
          <a:endParaRPr kumimoji="1" lang="en-US" altLang="ja-JP" sz="1200" b="1">
            <a:solidFill>
              <a:schemeClr val="accent4">
                <a:lumMod val="75000"/>
              </a:schemeClr>
            </a:solidFill>
            <a:latin typeface="Meiryo UI" panose="020B0604030504040204" pitchFamily="50" charset="-128"/>
            <a:ea typeface="Meiryo UI" panose="020B0604030504040204" pitchFamily="50" charset="-128"/>
          </a:endParaRPr>
        </a:p>
      </xdr:txBody>
    </xdr:sp>
    <xdr:clientData/>
  </xdr:twoCellAnchor>
  <xdr:twoCellAnchor>
    <xdr:from>
      <xdr:col>8</xdr:col>
      <xdr:colOff>63504</xdr:colOff>
      <xdr:row>35</xdr:row>
      <xdr:rowOff>136072</xdr:rowOff>
    </xdr:from>
    <xdr:to>
      <xdr:col>22</xdr:col>
      <xdr:colOff>722694</xdr:colOff>
      <xdr:row>37</xdr:row>
      <xdr:rowOff>0</xdr:rowOff>
    </xdr:to>
    <xdr:sp macro="" textlink="">
      <xdr:nvSpPr>
        <xdr:cNvPr id="39947" name="テキスト ボックス 39946">
          <a:extLst>
            <a:ext uri="{FF2B5EF4-FFF2-40B4-BE49-F238E27FC236}">
              <a16:creationId xmlns:a16="http://schemas.microsoft.com/office/drawing/2014/main" xmlns="" id="{00000000-0008-0000-0D00-00000B9C0000}"/>
            </a:ext>
          </a:extLst>
        </xdr:cNvPr>
        <xdr:cNvSpPr txBox="1"/>
      </xdr:nvSpPr>
      <xdr:spPr>
        <a:xfrm>
          <a:off x="2921004" y="6919989"/>
          <a:ext cx="4543273" cy="657678"/>
        </a:xfrm>
        <a:prstGeom prst="rect">
          <a:avLst/>
        </a:prstGeom>
        <a:solidFill>
          <a:srgbClr val="D9B19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雨風が強まり屋外へ出ることが危険な場合に</a:t>
          </a:r>
          <a:endParaRPr lang="ja-JP" altLang="ja-JP" sz="1100">
            <a:effectLst/>
            <a:latin typeface="ＭＳ ゴシック" panose="020B0609070205080204" pitchFamily="49" charset="-128"/>
            <a:ea typeface="ＭＳ ゴシック" panose="020B0609070205080204" pitchFamily="49" charset="-128"/>
          </a:endParaRPr>
        </a:p>
        <a:p>
          <a:pPr algn="ct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屋内避難する際の留意点</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77107</xdr:colOff>
      <xdr:row>35</xdr:row>
      <xdr:rowOff>149678</xdr:rowOff>
    </xdr:from>
    <xdr:to>
      <xdr:col>22</xdr:col>
      <xdr:colOff>709085</xdr:colOff>
      <xdr:row>43</xdr:row>
      <xdr:rowOff>27214</xdr:rowOff>
    </xdr:to>
    <xdr:sp macro="" textlink="">
      <xdr:nvSpPr>
        <xdr:cNvPr id="39946" name="正方形/長方形 39945">
          <a:extLst>
            <a:ext uri="{FF2B5EF4-FFF2-40B4-BE49-F238E27FC236}">
              <a16:creationId xmlns:a16="http://schemas.microsoft.com/office/drawing/2014/main" xmlns="" id="{00000000-0008-0000-0D00-00000A9C0000}"/>
            </a:ext>
          </a:extLst>
        </xdr:cNvPr>
        <xdr:cNvSpPr/>
      </xdr:nvSpPr>
      <xdr:spPr>
        <a:xfrm>
          <a:off x="2934607" y="6933595"/>
          <a:ext cx="4516061" cy="2195286"/>
        </a:xfrm>
        <a:prstGeom prst="rect">
          <a:avLst/>
        </a:prstGeom>
        <a:noFill/>
        <a:ln w="28575">
          <a:solidFill>
            <a:srgbClr val="D9B19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32846</xdr:colOff>
      <xdr:row>37</xdr:row>
      <xdr:rowOff>91967</xdr:rowOff>
    </xdr:from>
    <xdr:to>
      <xdr:col>9</xdr:col>
      <xdr:colOff>243053</xdr:colOff>
      <xdr:row>38</xdr:row>
      <xdr:rowOff>125924</xdr:rowOff>
    </xdr:to>
    <xdr:sp macro="" textlink="">
      <xdr:nvSpPr>
        <xdr:cNvPr id="44" name="テキスト ボックス 43">
          <a:extLst>
            <a:ext uri="{FF2B5EF4-FFF2-40B4-BE49-F238E27FC236}">
              <a16:creationId xmlns:a16="http://schemas.microsoft.com/office/drawing/2014/main" xmlns="" id="{00000000-0008-0000-0D00-00002C000000}"/>
            </a:ext>
          </a:extLst>
        </xdr:cNvPr>
        <xdr:cNvSpPr txBox="1"/>
      </xdr:nvSpPr>
      <xdr:spPr>
        <a:xfrm>
          <a:off x="2877431" y="7527925"/>
          <a:ext cx="313529" cy="292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Meiryo UI" panose="020B0604030504040204" pitchFamily="50" charset="-128"/>
              <a:ea typeface="Meiryo UI" panose="020B0604030504040204" pitchFamily="50" charset="-128"/>
            </a:rPr>
            <a:t>崖</a:t>
          </a:r>
          <a:endParaRPr kumimoji="1" lang="en-US" altLang="ja-JP" sz="11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9</xdr:col>
      <xdr:colOff>312809</xdr:colOff>
      <xdr:row>34</xdr:row>
      <xdr:rowOff>75494</xdr:rowOff>
    </xdr:from>
    <xdr:to>
      <xdr:col>16</xdr:col>
      <xdr:colOff>68590</xdr:colOff>
      <xdr:row>41</xdr:row>
      <xdr:rowOff>150061</xdr:rowOff>
    </xdr:to>
    <xdr:sp macro="" textlink="">
      <xdr:nvSpPr>
        <xdr:cNvPr id="6" name="円弧 5">
          <a:extLst>
            <a:ext uri="{FF2B5EF4-FFF2-40B4-BE49-F238E27FC236}">
              <a16:creationId xmlns:a16="http://schemas.microsoft.com/office/drawing/2014/main" xmlns="" id="{00000000-0008-0000-0D00-000006000000}"/>
            </a:ext>
          </a:extLst>
        </xdr:cNvPr>
        <xdr:cNvSpPr/>
      </xdr:nvSpPr>
      <xdr:spPr>
        <a:xfrm rot="11656984">
          <a:off x="3279166" y="7015137"/>
          <a:ext cx="1538317" cy="2102031"/>
        </a:xfrm>
        <a:prstGeom prst="arc">
          <a:avLst>
            <a:gd name="adj1" fmla="val 15015177"/>
            <a:gd name="adj2" fmla="val 20209381"/>
          </a:avLst>
        </a:prstGeom>
        <a:ln w="22225">
          <a:solidFill>
            <a:schemeClr val="accent4">
              <a:lumMod val="75000"/>
            </a:schemeClr>
          </a:solidFill>
          <a:headEnd type="triangle" w="lg" len="lg"/>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231321</xdr:colOff>
      <xdr:row>37</xdr:row>
      <xdr:rowOff>54431</xdr:rowOff>
    </xdr:from>
    <xdr:to>
      <xdr:col>17</xdr:col>
      <xdr:colOff>108857</xdr:colOff>
      <xdr:row>39</xdr:row>
      <xdr:rowOff>190502</xdr:rowOff>
    </xdr:to>
    <xdr:sp macro="" textlink="">
      <xdr:nvSpPr>
        <xdr:cNvPr id="2" name="フローチャート: 結合子 1">
          <a:extLst>
            <a:ext uri="{FF2B5EF4-FFF2-40B4-BE49-F238E27FC236}">
              <a16:creationId xmlns:a16="http://schemas.microsoft.com/office/drawing/2014/main" xmlns="" id="{00000000-0008-0000-0D00-000002000000}"/>
            </a:ext>
          </a:extLst>
        </xdr:cNvPr>
        <xdr:cNvSpPr/>
      </xdr:nvSpPr>
      <xdr:spPr>
        <a:xfrm>
          <a:off x="4585607" y="7715252"/>
          <a:ext cx="653143" cy="653143"/>
        </a:xfrm>
        <a:prstGeom prst="flowChartConnector">
          <a:avLst/>
        </a:prstGeom>
        <a:noFill/>
        <a:ln w="25400">
          <a:solidFill>
            <a:srgbClr val="0000FF"/>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server\20&#12503;&#12525;&#12472;&#12455;&#12463;&#12488;\H30\DF19T0006_&#21271;&#19978;&#19979;&#8215;&#27700;&#38450;&#28797;&#24847;&#35672;&#31038;&#20250;&#20877;&#27083;&#31689;&#23550;&#31574;&#31561;&#26908;&#35342;&#26989;&#21209;\50&#26908;&#35342;&#36039;&#26009;&#31561;\1200_&#25163;&#24341;&#12365;&#65288;&#26696;&#65289;&#12398;&#20316;&#25104;\02_&#27096;&#24335;&#32232;&#65288;&#12514;&#12487;&#12523;&#26045;&#35373;&#35336;&#30011;&#65289;v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ントロールシート"/>
      <sheetName val="リスト"/>
      <sheetName val="表紙"/>
      <sheetName val="目次"/>
      <sheetName val="Ｐ１"/>
      <sheetName val="Ｐ２"/>
      <sheetName val="Ｐ３-1"/>
      <sheetName val="Ｐ４-1"/>
      <sheetName val="Ｐ３-2"/>
      <sheetName val="Ｐ４-2"/>
      <sheetName val="Ｐ５"/>
      <sheetName val="Ｐ６"/>
      <sheetName val="Ｐ７"/>
      <sheetName val="Ｐ８"/>
      <sheetName val="Ｐ９"/>
      <sheetName val="Ｐ１０"/>
      <sheetName val="Ｐ１１"/>
      <sheetName val="避難だっちゃ新聞1-1"/>
      <sheetName val="避難だっちゃ新聞1-2"/>
      <sheetName val="避難だっちゃ新聞2-1"/>
      <sheetName val="避難だっちゃ新聞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13.bin"/><Relationship Id="rId5" Type="http://schemas.openxmlformats.org/officeDocument/2006/relationships/ctrlProp" Target="../ctrlProps/ctrlProp143.xml"/><Relationship Id="rId4" Type="http://schemas.openxmlformats.org/officeDocument/2006/relationships/ctrlProp" Target="../ctrlProps/ctrlProp14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14.bin"/><Relationship Id="rId5" Type="http://schemas.openxmlformats.org/officeDocument/2006/relationships/ctrlProp" Target="../ctrlProps/ctrlProp145.xml"/><Relationship Id="rId4" Type="http://schemas.openxmlformats.org/officeDocument/2006/relationships/ctrlProp" Target="../ctrlProps/ctrlProp14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3" Type="http://schemas.openxmlformats.org/officeDocument/2006/relationships/ctrlProp" Target="../ctrlProps/ctrlProp155.xml"/><Relationship Id="rId18" Type="http://schemas.openxmlformats.org/officeDocument/2006/relationships/ctrlProp" Target="../ctrlProps/ctrlProp160.xml"/><Relationship Id="rId26" Type="http://schemas.openxmlformats.org/officeDocument/2006/relationships/ctrlProp" Target="../ctrlProps/ctrlProp168.xml"/><Relationship Id="rId21" Type="http://schemas.openxmlformats.org/officeDocument/2006/relationships/ctrlProp" Target="../ctrlProps/ctrlProp163.xml"/><Relationship Id="rId34" Type="http://schemas.openxmlformats.org/officeDocument/2006/relationships/ctrlProp" Target="../ctrlProps/ctrlProp176.xml"/><Relationship Id="rId7" Type="http://schemas.openxmlformats.org/officeDocument/2006/relationships/ctrlProp" Target="../ctrlProps/ctrlProp149.xml"/><Relationship Id="rId12" Type="http://schemas.openxmlformats.org/officeDocument/2006/relationships/ctrlProp" Target="../ctrlProps/ctrlProp154.xml"/><Relationship Id="rId17" Type="http://schemas.openxmlformats.org/officeDocument/2006/relationships/ctrlProp" Target="../ctrlProps/ctrlProp159.xml"/><Relationship Id="rId25" Type="http://schemas.openxmlformats.org/officeDocument/2006/relationships/ctrlProp" Target="../ctrlProps/ctrlProp167.xml"/><Relationship Id="rId33" Type="http://schemas.openxmlformats.org/officeDocument/2006/relationships/ctrlProp" Target="../ctrlProps/ctrlProp175.xml"/><Relationship Id="rId38" Type="http://schemas.openxmlformats.org/officeDocument/2006/relationships/ctrlProp" Target="../ctrlProps/ctrlProp180.xml"/><Relationship Id="rId2" Type="http://schemas.openxmlformats.org/officeDocument/2006/relationships/drawing" Target="../drawings/drawing10.xml"/><Relationship Id="rId16" Type="http://schemas.openxmlformats.org/officeDocument/2006/relationships/ctrlProp" Target="../ctrlProps/ctrlProp158.xml"/><Relationship Id="rId20" Type="http://schemas.openxmlformats.org/officeDocument/2006/relationships/ctrlProp" Target="../ctrlProps/ctrlProp162.xml"/><Relationship Id="rId29" Type="http://schemas.openxmlformats.org/officeDocument/2006/relationships/ctrlProp" Target="../ctrlProps/ctrlProp171.xml"/><Relationship Id="rId1" Type="http://schemas.openxmlformats.org/officeDocument/2006/relationships/printerSettings" Target="../printerSettings/printerSettings17.bin"/><Relationship Id="rId6" Type="http://schemas.openxmlformats.org/officeDocument/2006/relationships/ctrlProp" Target="../ctrlProps/ctrlProp148.xml"/><Relationship Id="rId11" Type="http://schemas.openxmlformats.org/officeDocument/2006/relationships/ctrlProp" Target="../ctrlProps/ctrlProp153.xml"/><Relationship Id="rId24" Type="http://schemas.openxmlformats.org/officeDocument/2006/relationships/ctrlProp" Target="../ctrlProps/ctrlProp166.xml"/><Relationship Id="rId32" Type="http://schemas.openxmlformats.org/officeDocument/2006/relationships/ctrlProp" Target="../ctrlProps/ctrlProp174.xml"/><Relationship Id="rId37" Type="http://schemas.openxmlformats.org/officeDocument/2006/relationships/ctrlProp" Target="../ctrlProps/ctrlProp179.xml"/><Relationship Id="rId5" Type="http://schemas.openxmlformats.org/officeDocument/2006/relationships/ctrlProp" Target="../ctrlProps/ctrlProp147.xml"/><Relationship Id="rId15" Type="http://schemas.openxmlformats.org/officeDocument/2006/relationships/ctrlProp" Target="../ctrlProps/ctrlProp157.xml"/><Relationship Id="rId23" Type="http://schemas.openxmlformats.org/officeDocument/2006/relationships/ctrlProp" Target="../ctrlProps/ctrlProp165.xml"/><Relationship Id="rId28" Type="http://schemas.openxmlformats.org/officeDocument/2006/relationships/ctrlProp" Target="../ctrlProps/ctrlProp170.xml"/><Relationship Id="rId36" Type="http://schemas.openxmlformats.org/officeDocument/2006/relationships/ctrlProp" Target="../ctrlProps/ctrlProp178.xml"/><Relationship Id="rId10" Type="http://schemas.openxmlformats.org/officeDocument/2006/relationships/ctrlProp" Target="../ctrlProps/ctrlProp152.xml"/><Relationship Id="rId19" Type="http://schemas.openxmlformats.org/officeDocument/2006/relationships/ctrlProp" Target="../ctrlProps/ctrlProp161.xml"/><Relationship Id="rId31" Type="http://schemas.openxmlformats.org/officeDocument/2006/relationships/ctrlProp" Target="../ctrlProps/ctrlProp173.xml"/><Relationship Id="rId4" Type="http://schemas.openxmlformats.org/officeDocument/2006/relationships/ctrlProp" Target="../ctrlProps/ctrlProp146.xml"/><Relationship Id="rId9" Type="http://schemas.openxmlformats.org/officeDocument/2006/relationships/ctrlProp" Target="../ctrlProps/ctrlProp151.xml"/><Relationship Id="rId14" Type="http://schemas.openxmlformats.org/officeDocument/2006/relationships/ctrlProp" Target="../ctrlProps/ctrlProp156.xml"/><Relationship Id="rId22" Type="http://schemas.openxmlformats.org/officeDocument/2006/relationships/ctrlProp" Target="../ctrlProps/ctrlProp164.xml"/><Relationship Id="rId27" Type="http://schemas.openxmlformats.org/officeDocument/2006/relationships/ctrlProp" Target="../ctrlProps/ctrlProp169.xml"/><Relationship Id="rId30" Type="http://schemas.openxmlformats.org/officeDocument/2006/relationships/ctrlProp" Target="../ctrlProps/ctrlProp172.xml"/><Relationship Id="rId35" Type="http://schemas.openxmlformats.org/officeDocument/2006/relationships/ctrlProp" Target="../ctrlProps/ctrlProp177.xml"/><Relationship Id="rId8" Type="http://schemas.openxmlformats.org/officeDocument/2006/relationships/ctrlProp" Target="../ctrlProps/ctrlProp150.xml"/><Relationship Id="rId3" Type="http://schemas.openxmlformats.org/officeDocument/2006/relationships/vmlDrawing" Target="../drawings/vmlDrawing5.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31.xml"/><Relationship Id="rId13" Type="http://schemas.openxmlformats.org/officeDocument/2006/relationships/ctrlProp" Target="../ctrlProps/ctrlProp136.xml"/><Relationship Id="rId18" Type="http://schemas.openxmlformats.org/officeDocument/2006/relationships/ctrlProp" Target="../ctrlProps/ctrlProp141.xml"/><Relationship Id="rId3" Type="http://schemas.openxmlformats.org/officeDocument/2006/relationships/vmlDrawing" Target="../drawings/vmlDrawing2.vml"/><Relationship Id="rId7" Type="http://schemas.openxmlformats.org/officeDocument/2006/relationships/ctrlProp" Target="../ctrlProps/ctrlProp130.xml"/><Relationship Id="rId12" Type="http://schemas.openxmlformats.org/officeDocument/2006/relationships/ctrlProp" Target="../ctrlProps/ctrlProp135.xml"/><Relationship Id="rId17" Type="http://schemas.openxmlformats.org/officeDocument/2006/relationships/ctrlProp" Target="../ctrlProps/ctrlProp140.xml"/><Relationship Id="rId2" Type="http://schemas.openxmlformats.org/officeDocument/2006/relationships/drawing" Target="../drawings/drawing2.xml"/><Relationship Id="rId16" Type="http://schemas.openxmlformats.org/officeDocument/2006/relationships/ctrlProp" Target="../ctrlProps/ctrlProp139.xml"/><Relationship Id="rId1" Type="http://schemas.openxmlformats.org/officeDocument/2006/relationships/printerSettings" Target="../printerSettings/printerSettings6.bin"/><Relationship Id="rId6" Type="http://schemas.openxmlformats.org/officeDocument/2006/relationships/ctrlProp" Target="../ctrlProps/ctrlProp129.xml"/><Relationship Id="rId11" Type="http://schemas.openxmlformats.org/officeDocument/2006/relationships/ctrlProp" Target="../ctrlProps/ctrlProp134.xml"/><Relationship Id="rId5" Type="http://schemas.openxmlformats.org/officeDocument/2006/relationships/ctrlProp" Target="../ctrlProps/ctrlProp128.xml"/><Relationship Id="rId15" Type="http://schemas.openxmlformats.org/officeDocument/2006/relationships/ctrlProp" Target="../ctrlProps/ctrlProp138.xml"/><Relationship Id="rId10" Type="http://schemas.openxmlformats.org/officeDocument/2006/relationships/ctrlProp" Target="../ctrlProps/ctrlProp133.xml"/><Relationship Id="rId4" Type="http://schemas.openxmlformats.org/officeDocument/2006/relationships/ctrlProp" Target="../ctrlProps/ctrlProp127.xml"/><Relationship Id="rId9" Type="http://schemas.openxmlformats.org/officeDocument/2006/relationships/ctrlProp" Target="../ctrlProps/ctrlProp132.xml"/><Relationship Id="rId14" Type="http://schemas.openxmlformats.org/officeDocument/2006/relationships/ctrlProp" Target="../ctrlProps/ctrlProp13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CV297"/>
  <sheetViews>
    <sheetView tabSelected="1" view="pageBreakPreview" zoomScale="80" zoomScaleNormal="80" zoomScaleSheetLayoutView="80" workbookViewId="0">
      <selection activeCell="BN7" sqref="BN7"/>
    </sheetView>
  </sheetViews>
  <sheetFormatPr defaultColWidth="9" defaultRowHeight="15.75"/>
  <cols>
    <col min="1" max="1" width="2.875" style="9" customWidth="1"/>
    <col min="2" max="2" width="1.5" style="9" customWidth="1"/>
    <col min="3" max="3" width="2.25" style="9" customWidth="1"/>
    <col min="4" max="4" width="2.125" style="9" customWidth="1"/>
    <col min="5" max="7" width="1.5" style="9" customWidth="1"/>
    <col min="8" max="8" width="3.5" style="9" customWidth="1"/>
    <col min="9" max="9" width="2.875" style="9" customWidth="1"/>
    <col min="10" max="10" width="2.875" style="14" customWidth="1"/>
    <col min="11" max="11" width="3.75" style="9" customWidth="1"/>
    <col min="12" max="12" width="7.625" style="9" customWidth="1"/>
    <col min="13" max="13" width="4.625" style="9" customWidth="1"/>
    <col min="14" max="14" width="4.5" style="9" customWidth="1"/>
    <col min="15" max="15" width="7.875" style="9" customWidth="1"/>
    <col min="16" max="16" width="4.375" style="9" customWidth="1"/>
    <col min="17" max="17" width="4.25" style="9" customWidth="1"/>
    <col min="18" max="19" width="3.625" style="9" customWidth="1"/>
    <col min="20" max="22" width="3.125" style="9" customWidth="1"/>
    <col min="23" max="23" width="1.875" style="9" customWidth="1"/>
    <col min="24" max="24" width="2.375" style="9" customWidth="1"/>
    <col min="25" max="36" width="2" style="9" customWidth="1"/>
    <col min="37" max="40" width="2.125" style="9" customWidth="1"/>
    <col min="41" max="41" width="2.875" style="9" customWidth="1"/>
    <col min="42" max="42" width="2.125" style="9" customWidth="1"/>
    <col min="43" max="43" width="3.25" style="9" customWidth="1"/>
    <col min="44" max="44" width="3" style="9" customWidth="1"/>
    <col min="45" max="45" width="2.125" style="9" customWidth="1"/>
    <col min="46" max="46" width="6.375" style="208" hidden="1" customWidth="1"/>
    <col min="47" max="48" width="4.5" style="208" hidden="1" customWidth="1"/>
    <col min="49" max="49" width="2.625" style="208" hidden="1" customWidth="1"/>
    <col min="50" max="50" width="1.625" style="208" hidden="1" customWidth="1"/>
    <col min="51" max="51" width="2.75" style="208" hidden="1" customWidth="1"/>
    <col min="52" max="52" width="9" style="212"/>
    <col min="53" max="57" width="1.5" style="9" customWidth="1"/>
    <col min="58" max="58" width="2.5" style="9" customWidth="1"/>
    <col min="59" max="59" width="3.5" style="9" customWidth="1"/>
    <col min="60" max="60" width="2.875" style="9" customWidth="1"/>
    <col min="61" max="61" width="2.875" style="14" customWidth="1"/>
    <col min="62" max="62" width="3.75" style="9" customWidth="1"/>
    <col min="63" max="63" width="5.375" style="9" customWidth="1"/>
    <col min="64" max="64" width="4.625" style="9" customWidth="1"/>
    <col min="65" max="65" width="5.375" style="9" customWidth="1"/>
    <col min="66" max="66" width="9" style="9" customWidth="1"/>
    <col min="67" max="67" width="4.375" style="9" customWidth="1"/>
    <col min="68" max="68" width="3.75" style="9" customWidth="1"/>
    <col min="69" max="69" width="4" style="9" customWidth="1"/>
    <col min="70" max="70" width="3" style="9" customWidth="1"/>
    <col min="71" max="73" width="3.125" style="9" customWidth="1"/>
    <col min="74" max="74" width="1.875" style="9" customWidth="1"/>
    <col min="75" max="75" width="2.375" style="9" customWidth="1"/>
    <col min="76" max="87" width="2" style="9" customWidth="1"/>
    <col min="88" max="91" width="2.125" style="9" customWidth="1"/>
    <col min="92" max="92" width="2.875" style="9" customWidth="1"/>
    <col min="93" max="96" width="2.125" style="9" customWidth="1"/>
    <col min="97" max="98" width="9" style="9" hidden="1" customWidth="1"/>
    <col min="99" max="99" width="0" style="9" hidden="1" customWidth="1"/>
    <col min="100" max="100" width="16.5" style="9" hidden="1" customWidth="1"/>
    <col min="101" max="16384" width="9" style="9"/>
  </cols>
  <sheetData>
    <row r="1" spans="2:98" ht="29.25" customHeight="1"/>
    <row r="2" spans="2:98" ht="25.5" customHeight="1">
      <c r="B2" s="81" t="s">
        <v>378</v>
      </c>
      <c r="R2" s="333"/>
      <c r="S2" s="343" t="s">
        <v>437</v>
      </c>
      <c r="T2" s="332"/>
      <c r="U2" s="332"/>
      <c r="V2" s="332"/>
      <c r="W2" s="332"/>
      <c r="X2" s="332"/>
      <c r="Y2" s="332"/>
      <c r="Z2" s="332"/>
      <c r="AA2" s="332"/>
      <c r="AB2" s="332"/>
      <c r="AC2" s="332"/>
      <c r="AD2" s="332"/>
      <c r="AE2" s="332"/>
      <c r="AF2" s="311"/>
      <c r="AG2" s="706" t="s">
        <v>413</v>
      </c>
      <c r="AH2" s="706"/>
      <c r="AI2" s="706"/>
      <c r="AJ2" s="706"/>
      <c r="AK2" s="706"/>
      <c r="AL2" s="706"/>
      <c r="AM2" s="706"/>
      <c r="AN2" s="706"/>
      <c r="AO2" s="706"/>
      <c r="AP2" s="311"/>
      <c r="AQ2" s="332"/>
      <c r="AR2" s="332"/>
      <c r="AS2" s="332"/>
    </row>
    <row r="3" spans="2:98" ht="24.75" customHeight="1">
      <c r="B3" s="81"/>
      <c r="R3" s="332"/>
      <c r="S3" s="332"/>
      <c r="T3" s="332"/>
      <c r="U3" s="706" t="s">
        <v>411</v>
      </c>
      <c r="V3" s="706"/>
      <c r="W3" s="706"/>
      <c r="X3" s="706"/>
      <c r="Y3" s="706"/>
      <c r="Z3" s="706"/>
      <c r="AA3" s="706"/>
      <c r="AB3" s="706"/>
      <c r="AC3" s="706"/>
      <c r="AD3" s="332"/>
      <c r="AE3" s="332"/>
      <c r="AF3" s="339"/>
      <c r="AG3" s="706" t="s">
        <v>439</v>
      </c>
      <c r="AH3" s="706"/>
      <c r="AI3" s="706"/>
      <c r="AJ3" s="706"/>
      <c r="AK3" s="706"/>
      <c r="AL3" s="706"/>
      <c r="AM3" s="706"/>
      <c r="AN3" s="706"/>
      <c r="AO3" s="706"/>
      <c r="AP3" s="706"/>
      <c r="AQ3" s="706"/>
      <c r="AR3" s="706"/>
      <c r="AS3" s="706"/>
    </row>
    <row r="4" spans="2:98" ht="27.75" customHeight="1">
      <c r="B4" s="81"/>
      <c r="R4" s="332"/>
      <c r="S4" s="332"/>
      <c r="T4" s="332"/>
      <c r="U4" s="706" t="s">
        <v>412</v>
      </c>
      <c r="V4" s="706"/>
      <c r="W4" s="706"/>
      <c r="X4" s="706"/>
      <c r="Y4" s="706"/>
      <c r="Z4" s="706"/>
      <c r="AA4" s="706"/>
      <c r="AB4" s="706"/>
      <c r="AC4" s="311"/>
      <c r="AD4" s="332"/>
      <c r="AE4" s="332"/>
      <c r="AF4" s="332"/>
      <c r="AG4" s="706" t="s">
        <v>431</v>
      </c>
      <c r="AH4" s="706"/>
      <c r="AI4" s="706"/>
      <c r="AJ4" s="706"/>
      <c r="AK4" s="706"/>
      <c r="AL4" s="706"/>
      <c r="AM4" s="706"/>
      <c r="AN4" s="706"/>
      <c r="AO4" s="706"/>
      <c r="AP4" s="340"/>
      <c r="AQ4" s="340"/>
      <c r="AR4" s="340"/>
      <c r="AS4" s="332"/>
    </row>
    <row r="5" spans="2:98" ht="7.5" customHeight="1">
      <c r="B5" s="81"/>
      <c r="R5" s="100"/>
      <c r="S5" s="100"/>
      <c r="T5" s="100"/>
      <c r="U5" s="334"/>
      <c r="V5" s="334"/>
      <c r="W5" s="334"/>
      <c r="X5" s="334"/>
      <c r="Y5" s="334"/>
      <c r="Z5" s="334"/>
      <c r="AA5" s="334"/>
      <c r="AB5" s="334"/>
      <c r="AC5" s="334"/>
      <c r="AD5" s="100"/>
      <c r="AE5" s="100"/>
      <c r="AF5" s="100"/>
      <c r="AG5" s="100"/>
      <c r="AH5" s="334"/>
      <c r="AI5" s="334"/>
      <c r="AJ5" s="334"/>
      <c r="AK5" s="334"/>
      <c r="AL5" s="334"/>
      <c r="AM5" s="334"/>
      <c r="AN5" s="334"/>
      <c r="AO5" s="334"/>
      <c r="AP5" s="334"/>
      <c r="AQ5" s="100"/>
      <c r="AR5" s="100"/>
    </row>
    <row r="6" spans="2:98" ht="43.5" customHeight="1">
      <c r="B6" s="518" t="s">
        <v>739</v>
      </c>
      <c r="C6" s="518"/>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8"/>
      <c r="AI6" s="518"/>
      <c r="AJ6" s="518"/>
      <c r="AK6" s="518"/>
      <c r="AL6" s="518"/>
      <c r="AM6" s="518"/>
      <c r="AN6" s="518"/>
      <c r="AO6" s="518"/>
      <c r="AP6" s="518"/>
      <c r="AQ6" s="518"/>
      <c r="AR6" s="518"/>
      <c r="AS6" s="293"/>
    </row>
    <row r="7" spans="2:98" ht="43.5" customHeight="1">
      <c r="B7" s="518"/>
      <c r="C7" s="518"/>
      <c r="D7" s="518"/>
      <c r="E7" s="518"/>
      <c r="F7" s="518"/>
      <c r="G7" s="518"/>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293"/>
    </row>
    <row r="8" spans="2:98" ht="43.5" customHeight="1">
      <c r="B8" s="518"/>
      <c r="C8" s="518"/>
      <c r="D8" s="518"/>
      <c r="E8" s="518"/>
      <c r="F8" s="518"/>
      <c r="G8" s="518"/>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293"/>
    </row>
    <row r="9" spans="2:98" ht="43.5" customHeight="1" thickBot="1">
      <c r="B9" s="518"/>
      <c r="C9" s="518"/>
      <c r="D9" s="518"/>
      <c r="E9" s="518"/>
      <c r="F9" s="518"/>
      <c r="G9" s="518"/>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293"/>
    </row>
    <row r="10" spans="2:98" ht="63" customHeight="1">
      <c r="B10" s="653" t="s">
        <v>217</v>
      </c>
      <c r="C10" s="654"/>
      <c r="D10" s="654"/>
      <c r="E10" s="654"/>
      <c r="F10" s="654"/>
      <c r="G10" s="654"/>
      <c r="H10" s="654"/>
      <c r="I10" s="641" t="s">
        <v>490</v>
      </c>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716"/>
      <c r="AO10" s="641" t="s">
        <v>218</v>
      </c>
      <c r="AP10" s="642"/>
      <c r="AQ10" s="642"/>
      <c r="AR10" s="642"/>
      <c r="AS10" s="644"/>
      <c r="BA10" s="653" t="s">
        <v>217</v>
      </c>
      <c r="BB10" s="654"/>
      <c r="BC10" s="654"/>
      <c r="BD10" s="654"/>
      <c r="BE10" s="654"/>
      <c r="BF10" s="654"/>
      <c r="BG10" s="654"/>
      <c r="BH10" s="641" t="s">
        <v>350</v>
      </c>
      <c r="BI10" s="642"/>
      <c r="BJ10" s="642"/>
      <c r="BK10" s="642"/>
      <c r="BL10" s="642"/>
      <c r="BM10" s="642"/>
      <c r="BN10" s="642"/>
      <c r="BO10" s="642"/>
      <c r="BP10" s="642"/>
      <c r="BQ10" s="642"/>
      <c r="BR10" s="642"/>
      <c r="BS10" s="642"/>
      <c r="BT10" s="642"/>
      <c r="BU10" s="642"/>
      <c r="BV10" s="642"/>
      <c r="BW10" s="642"/>
      <c r="BX10" s="642"/>
      <c r="BY10" s="642"/>
      <c r="BZ10" s="642"/>
      <c r="CA10" s="642"/>
      <c r="CB10" s="642"/>
      <c r="CC10" s="642"/>
      <c r="CD10" s="642"/>
      <c r="CE10" s="642"/>
      <c r="CF10" s="642"/>
      <c r="CG10" s="642"/>
      <c r="CH10" s="642"/>
      <c r="CI10" s="642"/>
      <c r="CJ10" s="156"/>
      <c r="CK10" s="155"/>
      <c r="CL10" s="156"/>
      <c r="CM10" s="157"/>
      <c r="CN10" s="641" t="s">
        <v>218</v>
      </c>
      <c r="CO10" s="642"/>
      <c r="CP10" s="642"/>
      <c r="CQ10" s="642"/>
      <c r="CR10" s="644"/>
    </row>
    <row r="11" spans="2:98" s="100" customFormat="1" ht="13.5" customHeight="1">
      <c r="B11" s="327"/>
      <c r="C11" s="328"/>
      <c r="D11" s="328"/>
      <c r="E11" s="328"/>
      <c r="F11" s="328"/>
      <c r="G11" s="328"/>
      <c r="H11" s="328"/>
      <c r="I11" s="329"/>
      <c r="J11" s="329"/>
      <c r="K11" s="329"/>
      <c r="L11" s="329"/>
      <c r="M11" s="329"/>
      <c r="N11" s="329"/>
      <c r="O11" s="329"/>
      <c r="P11" s="329"/>
      <c r="Q11" s="329"/>
      <c r="R11" s="329"/>
      <c r="S11" s="329"/>
      <c r="T11" s="329"/>
      <c r="U11" s="329"/>
      <c r="V11" s="329"/>
      <c r="W11" s="329"/>
      <c r="X11" s="329"/>
      <c r="Y11" s="329"/>
      <c r="Z11" s="323"/>
      <c r="AA11" s="323"/>
      <c r="AB11" s="323"/>
      <c r="AC11" s="323"/>
      <c r="AD11" s="323"/>
      <c r="AE11" s="323"/>
      <c r="AF11" s="323"/>
      <c r="AG11" s="323"/>
      <c r="AH11" s="323"/>
      <c r="AI11" s="323"/>
      <c r="AJ11" s="323"/>
      <c r="AK11" s="98"/>
      <c r="AL11" s="324"/>
      <c r="AM11" s="98"/>
      <c r="AN11" s="98"/>
      <c r="AO11" s="323"/>
      <c r="AP11" s="323"/>
      <c r="AQ11" s="323"/>
      <c r="AR11" s="323"/>
      <c r="AS11" s="325"/>
      <c r="AT11" s="209"/>
      <c r="AU11" s="209"/>
      <c r="AV11" s="209"/>
      <c r="AW11" s="209"/>
      <c r="AX11" s="209"/>
      <c r="AY11" s="209"/>
      <c r="AZ11" s="215"/>
      <c r="BA11" s="321"/>
      <c r="BB11" s="322"/>
      <c r="BC11" s="322"/>
      <c r="BD11" s="322"/>
      <c r="BE11" s="322"/>
      <c r="BF11" s="322"/>
      <c r="BG11" s="322"/>
      <c r="BH11" s="329"/>
      <c r="BI11" s="329"/>
      <c r="BJ11" s="329"/>
      <c r="BK11" s="329"/>
      <c r="BL11" s="329"/>
      <c r="BM11" s="329"/>
      <c r="BN11" s="329"/>
      <c r="BO11" s="329"/>
      <c r="BP11" s="329"/>
      <c r="BQ11" s="329"/>
      <c r="BR11" s="329"/>
      <c r="BS11" s="329"/>
      <c r="BT11" s="329"/>
      <c r="BU11" s="329"/>
      <c r="BV11" s="329"/>
      <c r="BW11" s="329"/>
      <c r="BX11" s="329"/>
      <c r="BY11" s="329"/>
      <c r="BZ11" s="329"/>
      <c r="CA11" s="329"/>
      <c r="CB11" s="329"/>
      <c r="CC11" s="329"/>
      <c r="CD11" s="329"/>
      <c r="CE11" s="329"/>
      <c r="CF11" s="329"/>
      <c r="CG11" s="329"/>
      <c r="CH11" s="329"/>
      <c r="CI11" s="329"/>
      <c r="CJ11" s="342"/>
      <c r="CK11" s="324"/>
      <c r="CL11" s="98"/>
      <c r="CM11" s="99"/>
      <c r="CN11" s="326"/>
      <c r="CO11" s="323"/>
      <c r="CP11" s="323"/>
      <c r="CQ11" s="323"/>
      <c r="CR11" s="325"/>
    </row>
    <row r="12" spans="2:98" ht="30.75" customHeight="1">
      <c r="B12" s="341" t="s">
        <v>430</v>
      </c>
      <c r="C12" s="324"/>
      <c r="D12" s="324"/>
      <c r="E12" s="324"/>
      <c r="F12" s="324"/>
      <c r="G12" s="324"/>
      <c r="H12" s="324"/>
      <c r="I12" s="324"/>
      <c r="J12" s="324"/>
      <c r="K12" s="324"/>
      <c r="L12" s="324"/>
      <c r="M12" s="324"/>
      <c r="N12" s="324"/>
      <c r="O12" s="324"/>
      <c r="P12" s="324"/>
      <c r="Q12" s="324"/>
      <c r="R12" s="324"/>
      <c r="S12" s="324"/>
      <c r="T12" s="324"/>
      <c r="U12" s="324"/>
      <c r="V12" s="324"/>
      <c r="W12" s="324"/>
      <c r="X12" s="324"/>
      <c r="Y12" s="14"/>
      <c r="Z12" s="14"/>
      <c r="AA12" s="14"/>
      <c r="AB12" s="14"/>
      <c r="AC12" s="14"/>
      <c r="AD12" s="14"/>
      <c r="AE12" s="181"/>
      <c r="AF12" s="181"/>
      <c r="AG12" s="181"/>
      <c r="AH12" s="335"/>
      <c r="AI12" s="335"/>
      <c r="AJ12" s="335"/>
      <c r="AK12" s="335"/>
      <c r="AL12" s="335"/>
      <c r="AM12" s="335"/>
      <c r="AN12" s="335"/>
      <c r="AO12" s="335"/>
      <c r="AP12" s="335"/>
      <c r="AQ12" s="14"/>
      <c r="AR12" s="14"/>
      <c r="AS12" s="15"/>
      <c r="AT12" s="9"/>
      <c r="AU12" s="9"/>
      <c r="AV12" s="9"/>
      <c r="BA12" s="321"/>
      <c r="BB12" s="322"/>
      <c r="BC12" s="322"/>
      <c r="BD12" s="322"/>
      <c r="BE12" s="322"/>
      <c r="BF12" s="322"/>
      <c r="BG12" s="322"/>
      <c r="BH12" s="90" t="s">
        <v>430</v>
      </c>
      <c r="BI12" s="90"/>
      <c r="BJ12" s="90"/>
      <c r="BK12" s="324"/>
      <c r="BL12" s="324"/>
      <c r="BM12" s="324"/>
      <c r="BN12" s="324"/>
      <c r="BO12" s="324"/>
      <c r="BP12" s="324"/>
      <c r="BQ12" s="324"/>
      <c r="BR12" s="324"/>
      <c r="BS12" s="324"/>
      <c r="BT12" s="324"/>
      <c r="BU12" s="324"/>
      <c r="BV12" s="324"/>
      <c r="BW12" s="324"/>
      <c r="BX12" s="324"/>
      <c r="BY12" s="324"/>
      <c r="BZ12" s="324"/>
      <c r="CA12" s="324"/>
      <c r="CB12" s="324"/>
      <c r="CC12" s="324"/>
      <c r="CD12" s="324"/>
      <c r="CE12" s="14"/>
      <c r="CF12" s="14"/>
      <c r="CG12" s="14"/>
      <c r="CH12" s="14"/>
      <c r="CI12" s="14"/>
      <c r="CJ12" s="14"/>
      <c r="CK12" s="324"/>
      <c r="CL12" s="98"/>
      <c r="CM12" s="99"/>
      <c r="CN12" s="326"/>
      <c r="CO12" s="323"/>
      <c r="CP12" s="323"/>
      <c r="CQ12" s="323"/>
      <c r="CR12" s="325"/>
    </row>
    <row r="13" spans="2:98" ht="18" customHeight="1">
      <c r="B13" s="345"/>
      <c r="C13" s="346"/>
      <c r="D13" s="346"/>
      <c r="E13" s="518" t="s">
        <v>414</v>
      </c>
      <c r="F13" s="518"/>
      <c r="G13" s="518"/>
      <c r="H13" s="518"/>
      <c r="I13" s="518"/>
      <c r="J13" s="344"/>
      <c r="K13" s="518" t="s">
        <v>379</v>
      </c>
      <c r="L13" s="518"/>
      <c r="M13" s="518"/>
      <c r="N13" s="518"/>
      <c r="O13" s="305"/>
      <c r="P13" s="305"/>
      <c r="Q13" s="305"/>
      <c r="R13" s="305"/>
      <c r="S13" s="305"/>
      <c r="T13" s="305"/>
      <c r="U13" s="305"/>
      <c r="V13" s="305"/>
      <c r="W13" s="305"/>
      <c r="X13" s="305"/>
      <c r="Y13" s="14"/>
      <c r="Z13" s="14"/>
      <c r="AA13" s="14"/>
      <c r="AB13" s="14"/>
      <c r="AC13" s="14"/>
      <c r="AD13" s="14"/>
      <c r="AE13" s="181"/>
      <c r="AF13" s="181"/>
      <c r="AG13" s="181"/>
      <c r="AH13" s="335"/>
      <c r="AI13" s="335"/>
      <c r="AJ13" s="335"/>
      <c r="AK13" s="335"/>
      <c r="AL13" s="335"/>
      <c r="AM13" s="335"/>
      <c r="AN13" s="335"/>
      <c r="AO13" s="335"/>
      <c r="AP13" s="335"/>
      <c r="AQ13" s="14"/>
      <c r="AR13" s="14"/>
      <c r="AS13" s="15"/>
      <c r="AT13" s="208" t="b">
        <v>0</v>
      </c>
      <c r="AU13" s="208" t="b">
        <v>0</v>
      </c>
      <c r="AV13" s="9"/>
      <c r="BA13" s="321"/>
      <c r="BB13" s="322"/>
      <c r="BC13" s="322"/>
      <c r="BD13" s="322"/>
      <c r="BE13" s="322"/>
      <c r="BF13" s="322"/>
      <c r="BG13" s="322"/>
      <c r="BH13" s="181"/>
      <c r="BI13" s="181"/>
      <c r="BJ13" s="330"/>
      <c r="BK13" s="518" t="s">
        <v>414</v>
      </c>
      <c r="BL13" s="518"/>
      <c r="BM13" s="313"/>
      <c r="BN13" s="518" t="s">
        <v>433</v>
      </c>
      <c r="BO13" s="518"/>
      <c r="BP13" s="518"/>
      <c r="BQ13" s="643"/>
      <c r="BR13" s="643"/>
      <c r="BS13" s="643"/>
      <c r="BT13" s="643"/>
      <c r="BU13" s="643"/>
      <c r="BV13" s="643"/>
      <c r="BW13" s="643"/>
      <c r="BX13" s="643"/>
      <c r="BY13" s="643"/>
      <c r="BZ13" s="305"/>
      <c r="CA13" s="305"/>
      <c r="CB13" s="305"/>
      <c r="CC13" s="305"/>
      <c r="CD13" s="305"/>
      <c r="CE13" s="14"/>
      <c r="CF13" s="14"/>
      <c r="CG13" s="14"/>
      <c r="CH13" s="14"/>
      <c r="CI13" s="14"/>
      <c r="CJ13" s="14"/>
      <c r="CK13" s="324"/>
      <c r="CL13" s="98"/>
      <c r="CM13" s="99"/>
      <c r="CN13" s="326"/>
      <c r="CO13" s="323"/>
      <c r="CP13" s="323"/>
      <c r="CQ13" s="323"/>
      <c r="CR13" s="325"/>
      <c r="CS13" s="9" t="b">
        <v>1</v>
      </c>
      <c r="CT13" s="9" t="b">
        <v>1</v>
      </c>
    </row>
    <row r="14" spans="2:98" ht="9.75" customHeight="1">
      <c r="B14" s="314"/>
      <c r="C14" s="304"/>
      <c r="D14" s="304"/>
      <c r="E14" s="289"/>
      <c r="F14" s="289"/>
      <c r="G14" s="289"/>
      <c r="H14" s="289"/>
      <c r="I14" s="289"/>
      <c r="J14" s="282"/>
      <c r="K14" s="289"/>
      <c r="L14" s="289"/>
      <c r="M14" s="289"/>
      <c r="N14" s="289"/>
      <c r="O14" s="305"/>
      <c r="P14" s="305"/>
      <c r="Q14" s="305"/>
      <c r="R14" s="305"/>
      <c r="S14" s="305"/>
      <c r="T14" s="305"/>
      <c r="U14" s="305"/>
      <c r="V14" s="305"/>
      <c r="W14" s="305"/>
      <c r="X14" s="305"/>
      <c r="Y14" s="14"/>
      <c r="Z14" s="14"/>
      <c r="AA14" s="14"/>
      <c r="AB14" s="14"/>
      <c r="AC14" s="14"/>
      <c r="AD14" s="14"/>
      <c r="AE14" s="181"/>
      <c r="AF14" s="181"/>
      <c r="AG14" s="181"/>
      <c r="AH14" s="335"/>
      <c r="AI14" s="335"/>
      <c r="AJ14" s="335"/>
      <c r="AK14" s="335"/>
      <c r="AL14" s="335"/>
      <c r="AM14" s="335"/>
      <c r="AN14" s="335"/>
      <c r="AO14" s="335"/>
      <c r="AP14" s="335"/>
      <c r="AQ14" s="14"/>
      <c r="AR14" s="14"/>
      <c r="AS14" s="15"/>
      <c r="AT14" s="9"/>
      <c r="AU14" s="9"/>
      <c r="AV14" s="9"/>
      <c r="BA14" s="321"/>
      <c r="BB14" s="322"/>
      <c r="BC14" s="322"/>
      <c r="BD14" s="322"/>
      <c r="BE14" s="322"/>
      <c r="BF14" s="322"/>
      <c r="BG14" s="322"/>
      <c r="BH14" s="376"/>
      <c r="BI14" s="376"/>
      <c r="BJ14" s="320"/>
      <c r="BK14" s="319"/>
      <c r="BL14" s="319"/>
      <c r="BM14" s="319"/>
      <c r="BN14" s="319"/>
      <c r="BO14" s="319"/>
      <c r="BP14" s="317"/>
      <c r="BQ14" s="319"/>
      <c r="BR14" s="319"/>
      <c r="BS14" s="319"/>
      <c r="BT14" s="319"/>
      <c r="BU14" s="305"/>
      <c r="BV14" s="305"/>
      <c r="BW14" s="305"/>
      <c r="BX14" s="305"/>
      <c r="BY14" s="305"/>
      <c r="BZ14" s="305"/>
      <c r="CA14" s="305"/>
      <c r="CB14" s="305"/>
      <c r="CC14" s="305"/>
      <c r="CD14" s="305"/>
      <c r="CE14" s="14"/>
      <c r="CF14" s="14"/>
      <c r="CG14" s="14"/>
      <c r="CH14" s="14"/>
      <c r="CI14" s="14"/>
      <c r="CJ14" s="14"/>
      <c r="CK14" s="324"/>
      <c r="CL14" s="98"/>
      <c r="CM14" s="99"/>
      <c r="CN14" s="326"/>
      <c r="CO14" s="323"/>
      <c r="CP14" s="323"/>
      <c r="CQ14" s="323"/>
      <c r="CR14" s="325"/>
    </row>
    <row r="15" spans="2:98" ht="25.5" customHeight="1">
      <c r="B15" s="341" t="s">
        <v>491</v>
      </c>
      <c r="C15" s="304"/>
      <c r="D15" s="304"/>
      <c r="E15" s="289"/>
      <c r="F15" s="289"/>
      <c r="G15" s="289"/>
      <c r="H15" s="289"/>
      <c r="I15" s="289"/>
      <c r="J15" s="282"/>
      <c r="K15" s="289"/>
      <c r="L15" s="289"/>
      <c r="M15" s="289"/>
      <c r="N15" s="289"/>
      <c r="O15" s="305"/>
      <c r="P15" s="305"/>
      <c r="Q15" s="305"/>
      <c r="R15" s="305"/>
      <c r="S15" s="305"/>
      <c r="T15" s="305"/>
      <c r="U15" s="305"/>
      <c r="V15" s="305"/>
      <c r="W15" s="305"/>
      <c r="X15" s="305"/>
      <c r="Y15" s="14"/>
      <c r="Z15" s="14"/>
      <c r="AA15" s="14"/>
      <c r="AB15" s="14"/>
      <c r="AC15" s="14"/>
      <c r="AD15" s="14"/>
      <c r="AE15" s="181"/>
      <c r="AF15" s="181"/>
      <c r="AG15" s="181"/>
      <c r="AH15" s="338"/>
      <c r="AI15" s="338"/>
      <c r="AJ15" s="338"/>
      <c r="AK15" s="338"/>
      <c r="AL15" s="338"/>
      <c r="AM15" s="338"/>
      <c r="AN15" s="338"/>
      <c r="AO15" s="338"/>
      <c r="AP15" s="338"/>
      <c r="AQ15" s="14"/>
      <c r="AR15" s="14"/>
      <c r="AS15" s="15"/>
      <c r="AT15" s="9"/>
      <c r="AU15" s="9"/>
      <c r="AV15" s="9"/>
      <c r="BA15" s="321"/>
      <c r="BB15" s="322"/>
      <c r="BC15" s="322"/>
      <c r="BD15" s="322"/>
      <c r="BE15" s="322"/>
      <c r="BF15" s="322"/>
      <c r="BG15" s="322"/>
      <c r="BH15" s="90" t="s">
        <v>491</v>
      </c>
      <c r="BI15" s="376"/>
      <c r="BJ15" s="320"/>
      <c r="BK15" s="319"/>
      <c r="BL15" s="319"/>
      <c r="BM15" s="319"/>
      <c r="BN15" s="319"/>
      <c r="BO15" s="319"/>
      <c r="BP15" s="317"/>
      <c r="BQ15" s="319"/>
      <c r="BR15" s="319"/>
      <c r="BS15" s="319"/>
      <c r="BT15" s="319"/>
      <c r="BU15" s="305"/>
      <c r="BV15" s="305"/>
      <c r="BW15" s="305"/>
      <c r="BX15" s="305"/>
      <c r="BY15" s="305"/>
      <c r="BZ15" s="305"/>
      <c r="CA15" s="305"/>
      <c r="CB15" s="305"/>
      <c r="CC15" s="305"/>
      <c r="CD15" s="305"/>
      <c r="CE15" s="14"/>
      <c r="CF15" s="14"/>
      <c r="CG15" s="14"/>
      <c r="CH15" s="14"/>
      <c r="CI15" s="14"/>
      <c r="CJ15" s="14"/>
      <c r="CK15" s="324"/>
      <c r="CL15" s="98"/>
      <c r="CM15" s="99"/>
      <c r="CN15" s="326"/>
      <c r="CO15" s="323"/>
      <c r="CP15" s="323"/>
      <c r="CQ15" s="323"/>
      <c r="CR15" s="325"/>
    </row>
    <row r="16" spans="2:98" ht="14.25" customHeight="1" thickBot="1">
      <c r="B16" s="312"/>
      <c r="C16" s="304"/>
      <c r="D16" s="304"/>
      <c r="E16" s="289"/>
      <c r="F16" s="289"/>
      <c r="G16" s="289"/>
      <c r="H16" s="289"/>
      <c r="I16" s="289"/>
      <c r="J16" s="282"/>
      <c r="K16" s="289"/>
      <c r="L16" s="289"/>
      <c r="M16" s="289"/>
      <c r="N16" s="289"/>
      <c r="O16" s="305"/>
      <c r="P16" s="305"/>
      <c r="Q16" s="305"/>
      <c r="R16" s="305"/>
      <c r="S16" s="305"/>
      <c r="T16" s="305"/>
      <c r="U16" s="305"/>
      <c r="V16" s="305"/>
      <c r="W16" s="305"/>
      <c r="X16" s="305"/>
      <c r="Y16" s="14"/>
      <c r="Z16" s="14"/>
      <c r="AA16" s="14"/>
      <c r="AB16" s="14"/>
      <c r="AC16" s="14"/>
      <c r="AD16" s="14"/>
      <c r="AE16" s="181"/>
      <c r="AF16" s="335"/>
      <c r="AG16" s="335"/>
      <c r="AH16" s="335"/>
      <c r="AI16" s="335"/>
      <c r="AJ16" s="335"/>
      <c r="AK16" s="335"/>
      <c r="AL16" s="335"/>
      <c r="AM16" s="335"/>
      <c r="AN16" s="335"/>
      <c r="AO16" s="335"/>
      <c r="AP16" s="335"/>
      <c r="AQ16" s="14"/>
      <c r="AR16" s="14"/>
      <c r="AS16" s="15"/>
      <c r="AT16" s="9"/>
      <c r="AU16" s="9"/>
      <c r="AV16" s="9"/>
      <c r="BA16" s="321"/>
      <c r="BB16" s="322"/>
      <c r="BC16" s="322"/>
      <c r="BD16" s="322"/>
      <c r="BE16" s="322"/>
      <c r="BF16" s="322"/>
      <c r="BG16" s="322"/>
      <c r="BH16" s="324"/>
      <c r="BI16" s="323"/>
      <c r="BJ16" s="318"/>
      <c r="BK16" s="319"/>
      <c r="BL16" s="319"/>
      <c r="BM16" s="319"/>
      <c r="BN16" s="319"/>
      <c r="BO16" s="319"/>
      <c r="BP16" s="317"/>
      <c r="BQ16" s="319"/>
      <c r="BR16" s="319"/>
      <c r="BS16" s="319"/>
      <c r="BT16" s="319"/>
      <c r="BU16" s="305"/>
      <c r="BV16" s="305"/>
      <c r="BW16" s="305"/>
      <c r="BX16" s="305"/>
      <c r="BY16" s="305"/>
      <c r="BZ16" s="305"/>
      <c r="CA16" s="305"/>
      <c r="CB16" s="305"/>
      <c r="CC16" s="305"/>
      <c r="CD16" s="305"/>
      <c r="CE16" s="14"/>
      <c r="CF16" s="14"/>
      <c r="CG16" s="14"/>
      <c r="CH16" s="14"/>
      <c r="CI16" s="14"/>
      <c r="CJ16" s="14"/>
      <c r="CK16" s="324"/>
      <c r="CL16" s="98"/>
      <c r="CM16" s="99"/>
      <c r="CN16" s="326"/>
      <c r="CO16" s="323"/>
      <c r="CP16" s="323"/>
      <c r="CQ16" s="323"/>
      <c r="CR16" s="325"/>
    </row>
    <row r="17" spans="2:96" ht="32.25" customHeight="1" thickBot="1">
      <c r="B17" s="314"/>
      <c r="C17" s="304"/>
      <c r="D17" s="605"/>
      <c r="E17" s="606"/>
      <c r="F17" s="606"/>
      <c r="G17" s="606"/>
      <c r="H17" s="606"/>
      <c r="I17" s="606"/>
      <c r="J17" s="606"/>
      <c r="K17" s="606"/>
      <c r="L17" s="607"/>
      <c r="M17" s="289"/>
      <c r="N17" s="518" t="s">
        <v>407</v>
      </c>
      <c r="O17" s="518"/>
      <c r="P17" s="518"/>
      <c r="Q17" s="518"/>
      <c r="R17" s="518"/>
      <c r="S17" s="518"/>
      <c r="T17" s="518"/>
      <c r="U17" s="518"/>
      <c r="V17" s="518"/>
      <c r="W17" s="518"/>
      <c r="X17" s="518"/>
      <c r="Y17" s="518"/>
      <c r="Z17" s="518"/>
      <c r="AA17" s="518"/>
      <c r="AB17" s="518"/>
      <c r="AC17" s="518"/>
      <c r="AD17" s="518"/>
      <c r="AE17" s="181"/>
      <c r="AF17" s="181"/>
      <c r="AG17" s="181"/>
      <c r="AH17" s="336"/>
      <c r="AI17" s="181"/>
      <c r="AJ17" s="181"/>
      <c r="AK17" s="98"/>
      <c r="AL17" s="337"/>
      <c r="AM17" s="337"/>
      <c r="AN17" s="337"/>
      <c r="AO17" s="337"/>
      <c r="AP17" s="337"/>
      <c r="AQ17" s="14"/>
      <c r="AR17" s="14"/>
      <c r="AS17" s="15"/>
      <c r="AT17" s="9"/>
      <c r="AU17" s="9"/>
      <c r="AV17" s="9"/>
      <c r="BA17" s="321"/>
      <c r="BB17" s="322"/>
      <c r="BC17" s="322"/>
      <c r="BD17" s="322"/>
      <c r="BE17" s="322"/>
      <c r="BF17" s="322"/>
      <c r="BG17" s="322"/>
      <c r="BH17" s="323"/>
      <c r="BI17" s="323"/>
      <c r="BJ17" s="605" t="s">
        <v>710</v>
      </c>
      <c r="BK17" s="606"/>
      <c r="BL17" s="606"/>
      <c r="BM17" s="606"/>
      <c r="BN17" s="606"/>
      <c r="BO17" s="606"/>
      <c r="BP17" s="606"/>
      <c r="BQ17" s="606"/>
      <c r="BR17" s="607"/>
      <c r="BS17" s="319"/>
      <c r="BT17" s="587" t="s">
        <v>407</v>
      </c>
      <c r="BU17" s="587"/>
      <c r="BV17" s="587"/>
      <c r="BW17" s="587"/>
      <c r="BX17" s="587"/>
      <c r="BY17" s="587"/>
      <c r="BZ17" s="587"/>
      <c r="CA17" s="587"/>
      <c r="CB17" s="587"/>
      <c r="CC17" s="587"/>
      <c r="CD17" s="587"/>
      <c r="CE17" s="587"/>
      <c r="CF17" s="587"/>
      <c r="CG17" s="587"/>
      <c r="CH17" s="587"/>
      <c r="CI17" s="587"/>
      <c r="CJ17" s="587"/>
      <c r="CK17" s="587"/>
      <c r="CL17" s="587"/>
      <c r="CM17" s="99"/>
      <c r="CN17" s="326"/>
      <c r="CO17" s="323"/>
      <c r="CP17" s="323"/>
      <c r="CQ17" s="323"/>
      <c r="CR17" s="325"/>
    </row>
    <row r="18" spans="2:96" ht="12.75" customHeight="1">
      <c r="B18" s="315"/>
      <c r="C18" s="306"/>
      <c r="D18" s="306"/>
      <c r="E18" s="307"/>
      <c r="F18" s="307"/>
      <c r="G18" s="307"/>
      <c r="H18" s="307"/>
      <c r="I18" s="307"/>
      <c r="J18" s="300"/>
      <c r="K18" s="307"/>
      <c r="L18" s="307"/>
      <c r="M18" s="307"/>
      <c r="N18" s="307"/>
      <c r="O18" s="302"/>
      <c r="P18" s="302"/>
      <c r="Q18" s="302"/>
      <c r="R18" s="302"/>
      <c r="S18" s="302"/>
      <c r="T18" s="302"/>
      <c r="U18" s="302"/>
      <c r="V18" s="302"/>
      <c r="W18" s="302"/>
      <c r="X18" s="302"/>
      <c r="Y18" s="309"/>
      <c r="Z18" s="309"/>
      <c r="AA18" s="309"/>
      <c r="AB18" s="715"/>
      <c r="AC18" s="715"/>
      <c r="AD18" s="715"/>
      <c r="AE18" s="715"/>
      <c r="AF18" s="715"/>
      <c r="AG18" s="715"/>
      <c r="AH18" s="715"/>
      <c r="AI18" s="715"/>
      <c r="AJ18" s="715"/>
      <c r="AK18" s="302"/>
      <c r="AL18" s="302"/>
      <c r="AM18" s="310"/>
      <c r="AN18" s="302"/>
      <c r="AO18" s="302"/>
      <c r="AP18" s="302"/>
      <c r="AQ18" s="302"/>
      <c r="AR18" s="302"/>
      <c r="AS18" s="303"/>
      <c r="BA18" s="377"/>
      <c r="BB18" s="378"/>
      <c r="BC18" s="378"/>
      <c r="BD18" s="378"/>
      <c r="BE18" s="378"/>
      <c r="BF18" s="378"/>
      <c r="BG18" s="378"/>
      <c r="BH18" s="379"/>
      <c r="BI18" s="379"/>
      <c r="BJ18" s="379"/>
      <c r="BK18" s="379"/>
      <c r="BL18" s="379"/>
      <c r="BM18" s="379"/>
      <c r="BN18" s="379"/>
      <c r="BO18" s="379"/>
      <c r="BP18" s="379"/>
      <c r="BQ18" s="379"/>
      <c r="BR18" s="379"/>
      <c r="BS18" s="379"/>
      <c r="BT18" s="379"/>
      <c r="BU18" s="379"/>
      <c r="BV18" s="379"/>
      <c r="BW18" s="379"/>
      <c r="BX18" s="379"/>
      <c r="BY18" s="379"/>
      <c r="BZ18" s="379"/>
      <c r="CA18" s="379"/>
      <c r="CB18" s="379"/>
      <c r="CC18" s="379"/>
      <c r="CD18" s="379"/>
      <c r="CE18" s="379"/>
      <c r="CF18" s="379"/>
      <c r="CG18" s="379"/>
      <c r="CH18" s="379"/>
      <c r="CI18" s="379"/>
      <c r="CJ18" s="142"/>
      <c r="CK18" s="380"/>
      <c r="CL18" s="142"/>
      <c r="CM18" s="381"/>
      <c r="CN18" s="382"/>
      <c r="CO18" s="379"/>
      <c r="CP18" s="379"/>
      <c r="CQ18" s="379"/>
      <c r="CR18" s="383"/>
    </row>
    <row r="19" spans="2:96" ht="29.25" customHeight="1">
      <c r="B19" s="481" t="s">
        <v>216</v>
      </c>
      <c r="C19" s="482"/>
      <c r="D19" s="482"/>
      <c r="E19" s="482"/>
      <c r="F19" s="482"/>
      <c r="G19" s="482"/>
      <c r="H19" s="482"/>
      <c r="I19" s="482"/>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2"/>
      <c r="AL19" s="482"/>
      <c r="AM19" s="482"/>
      <c r="AN19" s="482"/>
      <c r="AO19" s="482"/>
      <c r="AP19" s="482"/>
      <c r="AQ19" s="482"/>
      <c r="AR19" s="482"/>
      <c r="AS19" s="483"/>
      <c r="BA19" s="481" t="s">
        <v>416</v>
      </c>
      <c r="BB19" s="482"/>
      <c r="BC19" s="482"/>
      <c r="BD19" s="482"/>
      <c r="BE19" s="482"/>
      <c r="BF19" s="482"/>
      <c r="BG19" s="482"/>
      <c r="BH19" s="482"/>
      <c r="BI19" s="482"/>
      <c r="BJ19" s="482"/>
      <c r="BK19" s="482"/>
      <c r="BL19" s="482"/>
      <c r="BM19" s="482"/>
      <c r="BN19" s="482"/>
      <c r="BO19" s="482"/>
      <c r="BP19" s="482"/>
      <c r="BQ19" s="482"/>
      <c r="BR19" s="482"/>
      <c r="BS19" s="482"/>
      <c r="BT19" s="482"/>
      <c r="BU19" s="482"/>
      <c r="BV19" s="482"/>
      <c r="BW19" s="482"/>
      <c r="BX19" s="482"/>
      <c r="BY19" s="482"/>
      <c r="BZ19" s="482"/>
      <c r="CA19" s="482"/>
      <c r="CB19" s="482"/>
      <c r="CC19" s="482"/>
      <c r="CD19" s="482"/>
      <c r="CE19" s="482"/>
      <c r="CF19" s="482"/>
      <c r="CG19" s="482"/>
      <c r="CH19" s="482"/>
      <c r="CI19" s="482"/>
      <c r="CJ19" s="482"/>
      <c r="CK19" s="482"/>
      <c r="CL19" s="482"/>
      <c r="CM19" s="482"/>
      <c r="CN19" s="482"/>
      <c r="CO19" s="482"/>
      <c r="CP19" s="482"/>
      <c r="CQ19" s="482"/>
      <c r="CR19" s="483"/>
    </row>
    <row r="20" spans="2:96" ht="16.5" thickBot="1">
      <c r="B20" s="487" t="s">
        <v>216</v>
      </c>
      <c r="C20" s="488"/>
      <c r="D20" s="488"/>
      <c r="E20" s="488"/>
      <c r="F20" s="488"/>
      <c r="G20" s="488"/>
      <c r="H20" s="488"/>
      <c r="I20" s="296"/>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21"/>
      <c r="AO20" s="495" t="s">
        <v>364</v>
      </c>
      <c r="AP20" s="488"/>
      <c r="AQ20" s="488"/>
      <c r="AR20" s="488"/>
      <c r="AS20" s="496"/>
      <c r="BA20" s="484" t="s">
        <v>216</v>
      </c>
      <c r="BB20" s="485"/>
      <c r="BC20" s="485"/>
      <c r="BD20" s="485"/>
      <c r="BE20" s="485"/>
      <c r="BF20" s="485"/>
      <c r="BG20" s="485"/>
      <c r="BH20" s="174"/>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9"/>
      <c r="CN20" s="493" t="s">
        <v>364</v>
      </c>
      <c r="CO20" s="485"/>
      <c r="CP20" s="485"/>
      <c r="CQ20" s="485"/>
      <c r="CR20" s="494"/>
    </row>
    <row r="21" spans="2:96" ht="24" customHeight="1" thickBot="1">
      <c r="B21" s="487"/>
      <c r="C21" s="488"/>
      <c r="D21" s="488"/>
      <c r="E21" s="488"/>
      <c r="F21" s="488"/>
      <c r="G21" s="488"/>
      <c r="H21" s="488"/>
      <c r="I21" s="296"/>
      <c r="J21" s="14" t="s">
        <v>192</v>
      </c>
      <c r="K21" s="14"/>
      <c r="L21" s="14"/>
      <c r="M21" s="677"/>
      <c r="N21" s="678"/>
      <c r="O21" s="678"/>
      <c r="P21" s="678"/>
      <c r="Q21" s="678"/>
      <c r="R21" s="678"/>
      <c r="S21" s="678"/>
      <c r="T21" s="678"/>
      <c r="U21" s="678"/>
      <c r="V21" s="678"/>
      <c r="W21" s="678"/>
      <c r="X21" s="678"/>
      <c r="Y21" s="679"/>
      <c r="Z21" s="14"/>
      <c r="AA21" s="14"/>
      <c r="AB21" s="14"/>
      <c r="AC21" s="14"/>
      <c r="AD21" s="14"/>
      <c r="AE21" s="14"/>
      <c r="AF21" s="14"/>
      <c r="AG21" s="14"/>
      <c r="AH21" s="14"/>
      <c r="AI21" s="14"/>
      <c r="AJ21" s="14"/>
      <c r="AK21" s="14"/>
      <c r="AL21" s="14"/>
      <c r="AM21" s="14"/>
      <c r="AN21" s="21"/>
      <c r="AO21" s="495"/>
      <c r="AP21" s="488"/>
      <c r="AQ21" s="488"/>
      <c r="AR21" s="488"/>
      <c r="AS21" s="496"/>
      <c r="BA21" s="487"/>
      <c r="BB21" s="488"/>
      <c r="BC21" s="488"/>
      <c r="BD21" s="488"/>
      <c r="BE21" s="488"/>
      <c r="BF21" s="488"/>
      <c r="BG21" s="488"/>
      <c r="BH21" s="171"/>
      <c r="BI21" s="14" t="s">
        <v>192</v>
      </c>
      <c r="BJ21" s="14"/>
      <c r="BK21" s="14"/>
      <c r="BL21" s="710" t="s">
        <v>338</v>
      </c>
      <c r="BM21" s="711"/>
      <c r="BN21" s="711"/>
      <c r="BO21" s="711"/>
      <c r="BP21" s="711"/>
      <c r="BQ21" s="711"/>
      <c r="BR21" s="711"/>
      <c r="BS21" s="711"/>
      <c r="BT21" s="711"/>
      <c r="BU21" s="711"/>
      <c r="BV21" s="711"/>
      <c r="BW21" s="711"/>
      <c r="BX21" s="712"/>
      <c r="BY21" s="14"/>
      <c r="BZ21" s="14"/>
      <c r="CA21" s="14"/>
      <c r="CB21" s="14"/>
      <c r="CC21" s="14"/>
      <c r="CD21" s="14"/>
      <c r="CE21" s="14"/>
      <c r="CF21" s="14"/>
      <c r="CG21" s="14"/>
      <c r="CH21" s="14"/>
      <c r="CI21" s="14"/>
      <c r="CJ21" s="14"/>
      <c r="CK21" s="14"/>
      <c r="CL21" s="14"/>
      <c r="CM21" s="21"/>
      <c r="CN21" s="495"/>
      <c r="CO21" s="488"/>
      <c r="CP21" s="488"/>
      <c r="CQ21" s="488"/>
      <c r="CR21" s="496"/>
    </row>
    <row r="22" spans="2:96" ht="23.25" customHeight="1" thickBot="1">
      <c r="B22" s="487"/>
      <c r="C22" s="488"/>
      <c r="D22" s="488"/>
      <c r="E22" s="488"/>
      <c r="F22" s="488"/>
      <c r="G22" s="488"/>
      <c r="H22" s="488"/>
      <c r="I22" s="296"/>
      <c r="K22" s="14"/>
      <c r="L22" s="515"/>
      <c r="M22" s="517"/>
      <c r="N22" s="14" t="s">
        <v>44</v>
      </c>
      <c r="O22" s="515"/>
      <c r="P22" s="517"/>
      <c r="Q22" s="14" t="s">
        <v>193</v>
      </c>
      <c r="R22" s="14"/>
      <c r="S22" s="14"/>
      <c r="T22" s="14"/>
      <c r="U22" s="14"/>
      <c r="V22" s="14"/>
      <c r="W22" s="14"/>
      <c r="X22" s="14"/>
      <c r="Y22" s="14"/>
      <c r="Z22" s="14"/>
      <c r="AA22" s="14"/>
      <c r="AB22" s="14"/>
      <c r="AC22" s="14"/>
      <c r="AD22" s="14"/>
      <c r="AE22" s="14"/>
      <c r="AF22" s="14"/>
      <c r="AG22" s="14"/>
      <c r="AH22" s="14"/>
      <c r="AI22" s="14"/>
      <c r="AJ22" s="14"/>
      <c r="AK22" s="14"/>
      <c r="AL22" s="14"/>
      <c r="AM22" s="14"/>
      <c r="AN22" s="21"/>
      <c r="AO22" s="495"/>
      <c r="AP22" s="488"/>
      <c r="AQ22" s="488"/>
      <c r="AR22" s="488"/>
      <c r="AS22" s="496"/>
      <c r="BA22" s="487"/>
      <c r="BB22" s="488"/>
      <c r="BC22" s="488"/>
      <c r="BD22" s="488"/>
      <c r="BE22" s="488"/>
      <c r="BF22" s="488"/>
      <c r="BG22" s="488"/>
      <c r="BH22" s="171"/>
      <c r="BJ22" s="14"/>
      <c r="BK22" s="522">
        <v>2021</v>
      </c>
      <c r="BL22" s="524"/>
      <c r="BM22" s="14" t="s">
        <v>44</v>
      </c>
      <c r="BN22" s="522">
        <v>1</v>
      </c>
      <c r="BO22" s="524"/>
      <c r="BP22" s="14" t="s">
        <v>193</v>
      </c>
      <c r="BQ22" s="14"/>
      <c r="BR22" s="14"/>
      <c r="BS22" s="14"/>
      <c r="BT22" s="14"/>
      <c r="BU22" s="14"/>
      <c r="BV22" s="14"/>
      <c r="BW22" s="14"/>
      <c r="BX22" s="14"/>
      <c r="BY22" s="14"/>
      <c r="BZ22" s="14"/>
      <c r="CA22" s="14"/>
      <c r="CB22" s="14"/>
      <c r="CC22" s="14"/>
      <c r="CD22" s="14"/>
      <c r="CE22" s="14"/>
      <c r="CF22" s="14"/>
      <c r="CG22" s="14"/>
      <c r="CH22" s="14"/>
      <c r="CI22" s="14"/>
      <c r="CJ22" s="14"/>
      <c r="CK22" s="14"/>
      <c r="CL22" s="14"/>
      <c r="CM22" s="21"/>
      <c r="CN22" s="495"/>
      <c r="CO22" s="488"/>
      <c r="CP22" s="488"/>
      <c r="CQ22" s="488"/>
      <c r="CR22" s="496"/>
    </row>
    <row r="23" spans="2:96">
      <c r="B23" s="499"/>
      <c r="C23" s="500"/>
      <c r="D23" s="500"/>
      <c r="E23" s="500"/>
      <c r="F23" s="500"/>
      <c r="G23" s="500"/>
      <c r="H23" s="500"/>
      <c r="I23" s="299"/>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2"/>
      <c r="AO23" s="502"/>
      <c r="AP23" s="500"/>
      <c r="AQ23" s="500"/>
      <c r="AR23" s="500"/>
      <c r="AS23" s="503"/>
      <c r="BA23" s="499"/>
      <c r="BB23" s="500"/>
      <c r="BC23" s="500"/>
      <c r="BD23" s="500"/>
      <c r="BE23" s="500"/>
      <c r="BF23" s="500"/>
      <c r="BG23" s="500"/>
      <c r="BH23" s="176"/>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2"/>
      <c r="CN23" s="502"/>
      <c r="CO23" s="500"/>
      <c r="CP23" s="500"/>
      <c r="CQ23" s="500"/>
      <c r="CR23" s="503"/>
    </row>
    <row r="24" spans="2:96" ht="74.25" customHeight="1">
      <c r="B24" s="481" t="s">
        <v>415</v>
      </c>
      <c r="C24" s="482"/>
      <c r="D24" s="482"/>
      <c r="E24" s="482"/>
      <c r="F24" s="482"/>
      <c r="G24" s="482"/>
      <c r="H24" s="482"/>
      <c r="I24" s="482"/>
      <c r="J24" s="482"/>
      <c r="K24" s="482"/>
      <c r="L24" s="482"/>
      <c r="M24" s="482"/>
      <c r="N24" s="482"/>
      <c r="O24" s="482"/>
      <c r="P24" s="482"/>
      <c r="Q24" s="482"/>
      <c r="R24" s="482"/>
      <c r="S24" s="482"/>
      <c r="T24" s="482"/>
      <c r="U24" s="482"/>
      <c r="V24" s="482"/>
      <c r="W24" s="482"/>
      <c r="X24" s="482"/>
      <c r="Y24" s="482"/>
      <c r="Z24" s="482"/>
      <c r="AA24" s="482"/>
      <c r="AB24" s="482"/>
      <c r="AC24" s="482"/>
      <c r="AD24" s="482"/>
      <c r="AE24" s="482"/>
      <c r="AF24" s="482"/>
      <c r="AG24" s="482"/>
      <c r="AH24" s="482"/>
      <c r="AI24" s="482"/>
      <c r="AJ24" s="482"/>
      <c r="AK24" s="482"/>
      <c r="AL24" s="482"/>
      <c r="AM24" s="482"/>
      <c r="AN24" s="482"/>
      <c r="AO24" s="482"/>
      <c r="AP24" s="482"/>
      <c r="AQ24" s="482"/>
      <c r="AR24" s="482"/>
      <c r="AS24" s="483"/>
      <c r="BA24" s="481" t="s">
        <v>415</v>
      </c>
      <c r="BB24" s="482"/>
      <c r="BC24" s="482"/>
      <c r="BD24" s="482"/>
      <c r="BE24" s="482"/>
      <c r="BF24" s="482"/>
      <c r="BG24" s="482"/>
      <c r="BH24" s="482"/>
      <c r="BI24" s="482"/>
      <c r="BJ24" s="482"/>
      <c r="BK24" s="482"/>
      <c r="BL24" s="482"/>
      <c r="BM24" s="482"/>
      <c r="BN24" s="482"/>
      <c r="BO24" s="482"/>
      <c r="BP24" s="482"/>
      <c r="BQ24" s="482"/>
      <c r="BR24" s="482"/>
      <c r="BS24" s="482"/>
      <c r="BT24" s="482"/>
      <c r="BU24" s="482"/>
      <c r="BV24" s="482"/>
      <c r="BW24" s="482"/>
      <c r="BX24" s="482"/>
      <c r="BY24" s="482"/>
      <c r="BZ24" s="482"/>
      <c r="CA24" s="482"/>
      <c r="CB24" s="482"/>
      <c r="CC24" s="482"/>
      <c r="CD24" s="482"/>
      <c r="CE24" s="482"/>
      <c r="CF24" s="482"/>
      <c r="CG24" s="482"/>
      <c r="CH24" s="482"/>
      <c r="CI24" s="482"/>
      <c r="CJ24" s="482"/>
      <c r="CK24" s="482"/>
      <c r="CL24" s="482"/>
      <c r="CM24" s="482"/>
      <c r="CN24" s="482"/>
      <c r="CO24" s="482"/>
      <c r="CP24" s="482"/>
      <c r="CQ24" s="482"/>
      <c r="CR24" s="483"/>
    </row>
    <row r="25" spans="2:96">
      <c r="B25" s="484" t="s">
        <v>363</v>
      </c>
      <c r="C25" s="485"/>
      <c r="D25" s="485"/>
      <c r="E25" s="485"/>
      <c r="F25" s="485"/>
      <c r="G25" s="485"/>
      <c r="H25" s="485"/>
      <c r="I25" s="297"/>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9"/>
      <c r="AO25" s="493" t="s">
        <v>370</v>
      </c>
      <c r="AP25" s="485"/>
      <c r="AQ25" s="485"/>
      <c r="AR25" s="485"/>
      <c r="AS25" s="494"/>
      <c r="BA25" s="484" t="s">
        <v>363</v>
      </c>
      <c r="BB25" s="485"/>
      <c r="BC25" s="485"/>
      <c r="BD25" s="485"/>
      <c r="BE25" s="485"/>
      <c r="BF25" s="485"/>
      <c r="BG25" s="485"/>
      <c r="BH25" s="174"/>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9"/>
      <c r="CN25" s="493" t="s">
        <v>370</v>
      </c>
      <c r="CO25" s="485"/>
      <c r="CP25" s="485"/>
      <c r="CQ25" s="485"/>
      <c r="CR25" s="494"/>
    </row>
    <row r="26" spans="2:96" ht="26.25" customHeight="1" thickBot="1">
      <c r="B26" s="487"/>
      <c r="C26" s="488"/>
      <c r="D26" s="488"/>
      <c r="E26" s="488"/>
      <c r="F26" s="488"/>
      <c r="G26" s="488"/>
      <c r="H26" s="488"/>
      <c r="I26" s="296"/>
      <c r="J26" s="14" t="s">
        <v>273</v>
      </c>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21"/>
      <c r="AO26" s="495"/>
      <c r="AP26" s="488"/>
      <c r="AQ26" s="488"/>
      <c r="AR26" s="488"/>
      <c r="AS26" s="496"/>
      <c r="BA26" s="487"/>
      <c r="BB26" s="488"/>
      <c r="BC26" s="488"/>
      <c r="BD26" s="488"/>
      <c r="BE26" s="488"/>
      <c r="BF26" s="488"/>
      <c r="BG26" s="488"/>
      <c r="BH26" s="171"/>
      <c r="BI26" s="14" t="s">
        <v>273</v>
      </c>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21"/>
      <c r="CN26" s="495"/>
      <c r="CO26" s="488"/>
      <c r="CP26" s="488"/>
      <c r="CQ26" s="488"/>
      <c r="CR26" s="496"/>
    </row>
    <row r="27" spans="2:96" ht="26.25" customHeight="1" thickBot="1">
      <c r="B27" s="487"/>
      <c r="C27" s="488"/>
      <c r="D27" s="488"/>
      <c r="E27" s="488"/>
      <c r="F27" s="488"/>
      <c r="G27" s="488"/>
      <c r="H27" s="488"/>
      <c r="I27" s="296"/>
      <c r="J27" s="14" t="s">
        <v>194</v>
      </c>
      <c r="K27" s="14"/>
      <c r="L27" s="14"/>
      <c r="M27" s="14"/>
      <c r="N27" s="295" t="s">
        <v>37</v>
      </c>
      <c r="O27" s="658"/>
      <c r="P27" s="659"/>
      <c r="Q27" s="14" t="s">
        <v>38</v>
      </c>
      <c r="R27" s="14"/>
      <c r="S27" s="14"/>
      <c r="T27" s="14"/>
      <c r="U27" s="14"/>
      <c r="V27" s="14"/>
      <c r="W27" s="14"/>
      <c r="X27" s="14"/>
      <c r="Y27" s="14"/>
      <c r="Z27" s="14"/>
      <c r="AA27" s="14"/>
      <c r="AB27" s="14"/>
      <c r="AC27" s="14"/>
      <c r="AD27" s="14"/>
      <c r="AE27" s="14"/>
      <c r="AF27" s="14"/>
      <c r="AG27" s="14"/>
      <c r="AH27" s="14"/>
      <c r="AI27" s="14"/>
      <c r="AJ27" s="14"/>
      <c r="AK27" s="14"/>
      <c r="AL27" s="14"/>
      <c r="AM27" s="14"/>
      <c r="AN27" s="21"/>
      <c r="AO27" s="495"/>
      <c r="AP27" s="488"/>
      <c r="AQ27" s="488"/>
      <c r="AR27" s="488"/>
      <c r="AS27" s="496"/>
      <c r="BA27" s="487"/>
      <c r="BB27" s="488"/>
      <c r="BC27" s="488"/>
      <c r="BD27" s="488"/>
      <c r="BE27" s="488"/>
      <c r="BF27" s="488"/>
      <c r="BG27" s="488"/>
      <c r="BH27" s="171"/>
      <c r="BI27" s="14" t="s">
        <v>194</v>
      </c>
      <c r="BJ27" s="14"/>
      <c r="BK27" s="14"/>
      <c r="BL27" s="14"/>
      <c r="BM27" s="169" t="s">
        <v>37</v>
      </c>
      <c r="BN27" s="645" t="s">
        <v>250</v>
      </c>
      <c r="BO27" s="646"/>
      <c r="BP27" s="14" t="s">
        <v>38</v>
      </c>
      <c r="BQ27" s="14"/>
      <c r="BR27" s="14"/>
      <c r="BS27" s="14"/>
      <c r="BT27" s="14"/>
      <c r="BU27" s="14"/>
      <c r="BV27" s="14"/>
      <c r="BW27" s="14"/>
      <c r="BX27" s="14"/>
      <c r="BY27" s="14"/>
      <c r="BZ27" s="14"/>
      <c r="CA27" s="14"/>
      <c r="CB27" s="14"/>
      <c r="CC27" s="14"/>
      <c r="CD27" s="14"/>
      <c r="CE27" s="14"/>
      <c r="CF27" s="14"/>
      <c r="CG27" s="14"/>
      <c r="CH27" s="14"/>
      <c r="CI27" s="14"/>
      <c r="CJ27" s="14"/>
      <c r="CK27" s="14"/>
      <c r="CL27" s="14"/>
      <c r="CM27" s="21"/>
      <c r="CN27" s="495"/>
      <c r="CO27" s="488"/>
      <c r="CP27" s="488"/>
      <c r="CQ27" s="488"/>
      <c r="CR27" s="496"/>
    </row>
    <row r="28" spans="2:96" ht="26.25" customHeight="1" thickBot="1">
      <c r="B28" s="487"/>
      <c r="C28" s="488"/>
      <c r="D28" s="488"/>
      <c r="E28" s="488"/>
      <c r="F28" s="488"/>
      <c r="G28" s="488"/>
      <c r="H28" s="488"/>
      <c r="I28" s="296"/>
      <c r="J28" s="14" t="s">
        <v>195</v>
      </c>
      <c r="K28" s="14"/>
      <c r="L28" s="14"/>
      <c r="M28" s="14"/>
      <c r="N28" s="295" t="s">
        <v>37</v>
      </c>
      <c r="O28" s="660"/>
      <c r="P28" s="661"/>
      <c r="Q28" s="14" t="s">
        <v>38</v>
      </c>
      <c r="R28" s="14"/>
      <c r="S28" s="14"/>
      <c r="T28" s="14"/>
      <c r="U28" s="14"/>
      <c r="V28" s="14"/>
      <c r="W28" s="14"/>
      <c r="X28" s="14"/>
      <c r="Y28" s="14"/>
      <c r="Z28" s="14"/>
      <c r="AA28" s="14"/>
      <c r="AB28" s="14"/>
      <c r="AC28" s="14"/>
      <c r="AD28" s="14"/>
      <c r="AE28" s="14"/>
      <c r="AF28" s="14"/>
      <c r="AG28" s="14"/>
      <c r="AH28" s="14"/>
      <c r="AI28" s="14"/>
      <c r="AJ28" s="14"/>
      <c r="AK28" s="14"/>
      <c r="AL28" s="14"/>
      <c r="AM28" s="14"/>
      <c r="AN28" s="21"/>
      <c r="AO28" s="495"/>
      <c r="AP28" s="488"/>
      <c r="AQ28" s="488"/>
      <c r="AR28" s="488"/>
      <c r="AS28" s="496"/>
      <c r="BA28" s="487"/>
      <c r="BB28" s="488"/>
      <c r="BC28" s="488"/>
      <c r="BD28" s="488"/>
      <c r="BE28" s="488"/>
      <c r="BF28" s="488"/>
      <c r="BG28" s="488"/>
      <c r="BH28" s="171"/>
      <c r="BI28" s="14" t="s">
        <v>195</v>
      </c>
      <c r="BJ28" s="14"/>
      <c r="BK28" s="14"/>
      <c r="BL28" s="14"/>
      <c r="BM28" s="169" t="s">
        <v>37</v>
      </c>
      <c r="BN28" s="647" t="s">
        <v>339</v>
      </c>
      <c r="BO28" s="648"/>
      <c r="BP28" s="14" t="s">
        <v>38</v>
      </c>
      <c r="BQ28" s="14"/>
      <c r="BR28" s="14"/>
      <c r="BS28" s="14"/>
      <c r="BT28" s="14"/>
      <c r="BU28" s="14"/>
      <c r="BV28" s="14"/>
      <c r="BW28" s="14"/>
      <c r="BX28" s="14"/>
      <c r="BY28" s="14"/>
      <c r="BZ28" s="14"/>
      <c r="CA28" s="14"/>
      <c r="CB28" s="14"/>
      <c r="CC28" s="14"/>
      <c r="CD28" s="14"/>
      <c r="CE28" s="14"/>
      <c r="CF28" s="14"/>
      <c r="CG28" s="14"/>
      <c r="CH28" s="14"/>
      <c r="CI28" s="14"/>
      <c r="CJ28" s="14"/>
      <c r="CK28" s="14"/>
      <c r="CL28" s="14"/>
      <c r="CM28" s="21"/>
      <c r="CN28" s="495"/>
      <c r="CO28" s="488"/>
      <c r="CP28" s="488"/>
      <c r="CQ28" s="488"/>
      <c r="CR28" s="496"/>
    </row>
    <row r="29" spans="2:96" ht="26.25" customHeight="1" thickBot="1">
      <c r="B29" s="487"/>
      <c r="C29" s="488"/>
      <c r="D29" s="488"/>
      <c r="E29" s="488"/>
      <c r="F29" s="488"/>
      <c r="G29" s="488"/>
      <c r="H29" s="488"/>
      <c r="I29" s="296"/>
      <c r="J29" s="14" t="s">
        <v>196</v>
      </c>
      <c r="K29" s="14"/>
      <c r="L29" s="14"/>
      <c r="M29" s="14"/>
      <c r="N29" s="295" t="s">
        <v>37</v>
      </c>
      <c r="O29" s="660"/>
      <c r="P29" s="661"/>
      <c r="Q29" s="14" t="s">
        <v>38</v>
      </c>
      <c r="R29" s="14"/>
      <c r="S29" s="14"/>
      <c r="T29" s="14"/>
      <c r="U29" s="14"/>
      <c r="V29" s="14"/>
      <c r="W29" s="14"/>
      <c r="X29" s="14"/>
      <c r="Y29" s="14"/>
      <c r="Z29" s="14"/>
      <c r="AA29" s="14"/>
      <c r="AB29" s="14"/>
      <c r="AC29" s="14"/>
      <c r="AD29" s="14"/>
      <c r="AE29" s="14"/>
      <c r="AF29" s="14"/>
      <c r="AG29" s="14"/>
      <c r="AH29" s="14"/>
      <c r="AI29" s="14"/>
      <c r="AJ29" s="14"/>
      <c r="AK29" s="14"/>
      <c r="AL29" s="14"/>
      <c r="AM29" s="14"/>
      <c r="AN29" s="21"/>
      <c r="AO29" s="495"/>
      <c r="AP29" s="488"/>
      <c r="AQ29" s="488"/>
      <c r="AR29" s="488"/>
      <c r="AS29" s="496"/>
      <c r="BA29" s="487"/>
      <c r="BB29" s="488"/>
      <c r="BC29" s="488"/>
      <c r="BD29" s="488"/>
      <c r="BE29" s="488"/>
      <c r="BF29" s="488"/>
      <c r="BG29" s="488"/>
      <c r="BH29" s="171"/>
      <c r="BI29" s="14" t="s">
        <v>196</v>
      </c>
      <c r="BJ29" s="14"/>
      <c r="BK29" s="14"/>
      <c r="BL29" s="14"/>
      <c r="BM29" s="169" t="s">
        <v>37</v>
      </c>
      <c r="BN29" s="647" t="s">
        <v>250</v>
      </c>
      <c r="BO29" s="648"/>
      <c r="BP29" s="14" t="s">
        <v>38</v>
      </c>
      <c r="BQ29" s="14"/>
      <c r="BR29" s="14"/>
      <c r="BS29" s="14"/>
      <c r="BT29" s="14"/>
      <c r="BU29" s="14"/>
      <c r="BV29" s="14"/>
      <c r="BW29" s="14"/>
      <c r="BX29" s="14"/>
      <c r="BY29" s="14"/>
      <c r="BZ29" s="14"/>
      <c r="CA29" s="14"/>
      <c r="CB29" s="14"/>
      <c r="CC29" s="14"/>
      <c r="CD29" s="14"/>
      <c r="CE29" s="14"/>
      <c r="CF29" s="14"/>
      <c r="CG29" s="14"/>
      <c r="CH29" s="14"/>
      <c r="CI29" s="14"/>
      <c r="CJ29" s="14"/>
      <c r="CK29" s="14"/>
      <c r="CL29" s="14"/>
      <c r="CM29" s="21"/>
      <c r="CN29" s="495"/>
      <c r="CO29" s="488"/>
      <c r="CP29" s="488"/>
      <c r="CQ29" s="488"/>
      <c r="CR29" s="496"/>
    </row>
    <row r="30" spans="2:96" ht="26.25" customHeight="1" thickBot="1">
      <c r="B30" s="487"/>
      <c r="C30" s="488"/>
      <c r="D30" s="488"/>
      <c r="E30" s="488"/>
      <c r="F30" s="488"/>
      <c r="G30" s="488"/>
      <c r="H30" s="488"/>
      <c r="I30" s="296"/>
      <c r="J30" s="14" t="s">
        <v>197</v>
      </c>
      <c r="K30" s="14"/>
      <c r="L30" s="14"/>
      <c r="M30" s="14"/>
      <c r="N30" s="295" t="s">
        <v>37</v>
      </c>
      <c r="O30" s="660"/>
      <c r="P30" s="661"/>
      <c r="Q30" s="14" t="s">
        <v>38</v>
      </c>
      <c r="R30" s="14"/>
      <c r="S30" s="14"/>
      <c r="T30" s="14"/>
      <c r="U30" s="14"/>
      <c r="V30" s="14"/>
      <c r="W30" s="14"/>
      <c r="X30" s="14"/>
      <c r="Y30" s="14"/>
      <c r="Z30" s="14"/>
      <c r="AA30" s="14"/>
      <c r="AB30" s="14"/>
      <c r="AC30" s="14"/>
      <c r="AD30" s="14"/>
      <c r="AE30" s="14"/>
      <c r="AF30" s="14"/>
      <c r="AG30" s="14"/>
      <c r="AH30" s="14"/>
      <c r="AI30" s="14"/>
      <c r="AJ30" s="14"/>
      <c r="AK30" s="14"/>
      <c r="AL30" s="14"/>
      <c r="AM30" s="14"/>
      <c r="AN30" s="21"/>
      <c r="AO30" s="495"/>
      <c r="AP30" s="488"/>
      <c r="AQ30" s="488"/>
      <c r="AR30" s="488"/>
      <c r="AS30" s="496"/>
      <c r="BA30" s="487"/>
      <c r="BB30" s="488"/>
      <c r="BC30" s="488"/>
      <c r="BD30" s="488"/>
      <c r="BE30" s="488"/>
      <c r="BF30" s="488"/>
      <c r="BG30" s="488"/>
      <c r="BH30" s="171"/>
      <c r="BI30" s="14" t="s">
        <v>197</v>
      </c>
      <c r="BJ30" s="14"/>
      <c r="BK30" s="14"/>
      <c r="BL30" s="14"/>
      <c r="BM30" s="169" t="s">
        <v>37</v>
      </c>
      <c r="BN30" s="647" t="s">
        <v>251</v>
      </c>
      <c r="BO30" s="648"/>
      <c r="BP30" s="14" t="s">
        <v>38</v>
      </c>
      <c r="BQ30" s="14"/>
      <c r="BR30" s="14"/>
      <c r="BS30" s="14"/>
      <c r="BT30" s="14"/>
      <c r="BU30" s="14"/>
      <c r="BV30" s="14"/>
      <c r="BW30" s="14"/>
      <c r="BX30" s="14"/>
      <c r="BY30" s="14"/>
      <c r="BZ30" s="14"/>
      <c r="CA30" s="14"/>
      <c r="CB30" s="14"/>
      <c r="CC30" s="14"/>
      <c r="CD30" s="14"/>
      <c r="CE30" s="14"/>
      <c r="CF30" s="14"/>
      <c r="CG30" s="14"/>
      <c r="CH30" s="14"/>
      <c r="CI30" s="14"/>
      <c r="CJ30" s="14"/>
      <c r="CK30" s="14"/>
      <c r="CL30" s="14"/>
      <c r="CM30" s="21"/>
      <c r="CN30" s="495"/>
      <c r="CO30" s="488"/>
      <c r="CP30" s="488"/>
      <c r="CQ30" s="488"/>
      <c r="CR30" s="496"/>
    </row>
    <row r="31" spans="2:96" ht="26.25" customHeight="1">
      <c r="B31" s="487"/>
      <c r="C31" s="488"/>
      <c r="D31" s="488"/>
      <c r="E31" s="488"/>
      <c r="F31" s="488"/>
      <c r="G31" s="488"/>
      <c r="H31" s="488"/>
      <c r="I31" s="296"/>
      <c r="J31" s="14" t="s">
        <v>198</v>
      </c>
      <c r="K31" s="14"/>
      <c r="L31" s="14"/>
      <c r="M31" s="14"/>
      <c r="N31" s="295" t="s">
        <v>37</v>
      </c>
      <c r="O31" s="662"/>
      <c r="P31" s="663"/>
      <c r="Q31" s="14" t="s">
        <v>38</v>
      </c>
      <c r="R31" s="587" t="s">
        <v>237</v>
      </c>
      <c r="S31" s="587"/>
      <c r="T31" s="587"/>
      <c r="U31" s="587"/>
      <c r="V31" s="587"/>
      <c r="W31" s="587"/>
      <c r="X31" s="587"/>
      <c r="Y31" s="587"/>
      <c r="Z31" s="587"/>
      <c r="AA31" s="587"/>
      <c r="AB31" s="587"/>
      <c r="AC31" s="587"/>
      <c r="AD31" s="587"/>
      <c r="AE31" s="587"/>
      <c r="AF31" s="587"/>
      <c r="AG31" s="587"/>
      <c r="AH31" s="587"/>
      <c r="AI31" s="587"/>
      <c r="AJ31" s="587"/>
      <c r="AK31" s="587"/>
      <c r="AL31" s="587"/>
      <c r="AM31" s="587"/>
      <c r="AN31" s="588"/>
      <c r="AO31" s="495"/>
      <c r="AP31" s="488"/>
      <c r="AQ31" s="488"/>
      <c r="AR31" s="488"/>
      <c r="AS31" s="496"/>
      <c r="BA31" s="487"/>
      <c r="BB31" s="488"/>
      <c r="BC31" s="488"/>
      <c r="BD31" s="488"/>
      <c r="BE31" s="488"/>
      <c r="BF31" s="488"/>
      <c r="BG31" s="488"/>
      <c r="BH31" s="171"/>
      <c r="BI31" s="14" t="s">
        <v>198</v>
      </c>
      <c r="BJ31" s="14"/>
      <c r="BK31" s="14"/>
      <c r="BL31" s="14"/>
      <c r="BM31" s="169" t="s">
        <v>37</v>
      </c>
      <c r="BN31" s="649"/>
      <c r="BO31" s="650"/>
      <c r="BP31" s="14" t="s">
        <v>38</v>
      </c>
      <c r="BQ31" s="587" t="s">
        <v>237</v>
      </c>
      <c r="BR31" s="587"/>
      <c r="BS31" s="587"/>
      <c r="BT31" s="587"/>
      <c r="BU31" s="587"/>
      <c r="BV31" s="587"/>
      <c r="BW31" s="587"/>
      <c r="BX31" s="587"/>
      <c r="BY31" s="587"/>
      <c r="BZ31" s="587"/>
      <c r="CA31" s="587"/>
      <c r="CB31" s="587"/>
      <c r="CC31" s="587"/>
      <c r="CD31" s="587"/>
      <c r="CE31" s="587"/>
      <c r="CF31" s="587"/>
      <c r="CG31" s="587"/>
      <c r="CH31" s="587"/>
      <c r="CI31" s="587"/>
      <c r="CJ31" s="587"/>
      <c r="CK31" s="587"/>
      <c r="CL31" s="587"/>
      <c r="CM31" s="588"/>
      <c r="CN31" s="495"/>
      <c r="CO31" s="488"/>
      <c r="CP31" s="488"/>
      <c r="CQ31" s="488"/>
      <c r="CR31" s="496"/>
    </row>
    <row r="32" spans="2:96" ht="6.75" customHeight="1" thickBot="1">
      <c r="B32" s="487"/>
      <c r="C32" s="488"/>
      <c r="D32" s="488"/>
      <c r="E32" s="488"/>
      <c r="F32" s="488"/>
      <c r="G32" s="488"/>
      <c r="H32" s="488"/>
      <c r="I32" s="296"/>
      <c r="K32" s="14"/>
      <c r="L32" s="14"/>
      <c r="M32" s="14"/>
      <c r="N32" s="295"/>
      <c r="O32" s="664"/>
      <c r="P32" s="665"/>
      <c r="Q32" s="14"/>
      <c r="R32" s="475"/>
      <c r="S32" s="475"/>
      <c r="T32" s="475"/>
      <c r="U32" s="475"/>
      <c r="V32" s="475"/>
      <c r="W32" s="475"/>
      <c r="X32" s="475"/>
      <c r="Y32" s="475"/>
      <c r="Z32" s="475"/>
      <c r="AA32" s="475"/>
      <c r="AB32" s="475"/>
      <c r="AC32" s="475"/>
      <c r="AD32" s="475"/>
      <c r="AE32" s="475"/>
      <c r="AF32" s="475"/>
      <c r="AG32" s="475"/>
      <c r="AH32" s="475"/>
      <c r="AI32" s="475"/>
      <c r="AJ32" s="475"/>
      <c r="AK32" s="475"/>
      <c r="AL32" s="475"/>
      <c r="AM32" s="475"/>
      <c r="AN32" s="476"/>
      <c r="AO32" s="495"/>
      <c r="AP32" s="488"/>
      <c r="AQ32" s="488"/>
      <c r="AR32" s="488"/>
      <c r="AS32" s="496"/>
      <c r="BA32" s="487"/>
      <c r="BB32" s="488"/>
      <c r="BC32" s="488"/>
      <c r="BD32" s="488"/>
      <c r="BE32" s="488"/>
      <c r="BF32" s="488"/>
      <c r="BG32" s="488"/>
      <c r="BH32" s="171"/>
      <c r="BJ32" s="14"/>
      <c r="BK32" s="14"/>
      <c r="BL32" s="14"/>
      <c r="BM32" s="169"/>
      <c r="BN32" s="651"/>
      <c r="BO32" s="652"/>
      <c r="BP32" s="14"/>
      <c r="BQ32" s="14"/>
      <c r="BR32" s="14"/>
      <c r="BS32" s="475"/>
      <c r="BT32" s="475"/>
      <c r="BU32" s="475"/>
      <c r="BV32" s="475"/>
      <c r="BW32" s="475"/>
      <c r="BX32" s="475"/>
      <c r="BY32" s="475"/>
      <c r="BZ32" s="475"/>
      <c r="CA32" s="475"/>
      <c r="CB32" s="475"/>
      <c r="CC32" s="475"/>
      <c r="CD32" s="475"/>
      <c r="CE32" s="475"/>
      <c r="CF32" s="475"/>
      <c r="CG32" s="475"/>
      <c r="CH32" s="475"/>
      <c r="CI32" s="475"/>
      <c r="CJ32" s="475"/>
      <c r="CK32" s="475"/>
      <c r="CL32" s="475"/>
      <c r="CM32" s="476"/>
      <c r="CN32" s="495"/>
      <c r="CO32" s="488"/>
      <c r="CP32" s="488"/>
      <c r="CQ32" s="488"/>
      <c r="CR32" s="496"/>
    </row>
    <row r="33" spans="2:96" ht="26.25" customHeight="1">
      <c r="B33" s="487"/>
      <c r="C33" s="488"/>
      <c r="D33" s="488"/>
      <c r="E33" s="488"/>
      <c r="F33" s="488"/>
      <c r="G33" s="488"/>
      <c r="H33" s="488"/>
      <c r="I33" s="296"/>
      <c r="J33" s="14" t="s">
        <v>199</v>
      </c>
      <c r="K33" s="14"/>
      <c r="L33" s="14"/>
      <c r="M33" s="14"/>
      <c r="N33" s="295" t="s">
        <v>37</v>
      </c>
      <c r="O33" s="662"/>
      <c r="P33" s="663"/>
      <c r="Q33" s="14" t="s">
        <v>38</v>
      </c>
      <c r="R33" s="587" t="s">
        <v>237</v>
      </c>
      <c r="S33" s="587"/>
      <c r="T33" s="587"/>
      <c r="U33" s="587"/>
      <c r="V33" s="587"/>
      <c r="W33" s="587"/>
      <c r="X33" s="587"/>
      <c r="Y33" s="587"/>
      <c r="Z33" s="587"/>
      <c r="AA33" s="587"/>
      <c r="AB33" s="587"/>
      <c r="AC33" s="587"/>
      <c r="AD33" s="587"/>
      <c r="AE33" s="587"/>
      <c r="AF33" s="587"/>
      <c r="AG33" s="587"/>
      <c r="AH33" s="587"/>
      <c r="AI33" s="587"/>
      <c r="AJ33" s="587"/>
      <c r="AK33" s="587"/>
      <c r="AL33" s="587"/>
      <c r="AM33" s="587"/>
      <c r="AN33" s="588"/>
      <c r="AO33" s="495"/>
      <c r="AP33" s="488"/>
      <c r="AQ33" s="488"/>
      <c r="AR33" s="488"/>
      <c r="AS33" s="496"/>
      <c r="BA33" s="487"/>
      <c r="BB33" s="488"/>
      <c r="BC33" s="488"/>
      <c r="BD33" s="488"/>
      <c r="BE33" s="488"/>
      <c r="BF33" s="488"/>
      <c r="BG33" s="488"/>
      <c r="BH33" s="171"/>
      <c r="BI33" s="14" t="s">
        <v>199</v>
      </c>
      <c r="BJ33" s="14"/>
      <c r="BK33" s="14"/>
      <c r="BL33" s="14"/>
      <c r="BM33" s="169" t="s">
        <v>37</v>
      </c>
      <c r="BN33" s="649"/>
      <c r="BO33" s="650"/>
      <c r="BP33" s="14" t="s">
        <v>38</v>
      </c>
      <c r="BQ33" s="587" t="s">
        <v>237</v>
      </c>
      <c r="BR33" s="587"/>
      <c r="BS33" s="587"/>
      <c r="BT33" s="587"/>
      <c r="BU33" s="587"/>
      <c r="BV33" s="587"/>
      <c r="BW33" s="587"/>
      <c r="BX33" s="587"/>
      <c r="BY33" s="587"/>
      <c r="BZ33" s="587"/>
      <c r="CA33" s="587"/>
      <c r="CB33" s="587"/>
      <c r="CC33" s="587"/>
      <c r="CD33" s="587"/>
      <c r="CE33" s="587"/>
      <c r="CF33" s="587"/>
      <c r="CG33" s="587"/>
      <c r="CH33" s="587"/>
      <c r="CI33" s="587"/>
      <c r="CJ33" s="587"/>
      <c r="CK33" s="587"/>
      <c r="CL33" s="587"/>
      <c r="CM33" s="588"/>
      <c r="CN33" s="495"/>
      <c r="CO33" s="488"/>
      <c r="CP33" s="488"/>
      <c r="CQ33" s="488"/>
      <c r="CR33" s="496"/>
    </row>
    <row r="34" spans="2:96" ht="6.75" customHeight="1" thickBot="1">
      <c r="B34" s="487"/>
      <c r="C34" s="488"/>
      <c r="D34" s="488"/>
      <c r="E34" s="488"/>
      <c r="F34" s="488"/>
      <c r="G34" s="488"/>
      <c r="H34" s="488"/>
      <c r="I34" s="296"/>
      <c r="K34" s="14"/>
      <c r="L34" s="14"/>
      <c r="M34" s="14"/>
      <c r="N34" s="295"/>
      <c r="O34" s="664"/>
      <c r="P34" s="665"/>
      <c r="Q34" s="14"/>
      <c r="R34" s="475"/>
      <c r="S34" s="475"/>
      <c r="T34" s="475"/>
      <c r="U34" s="475"/>
      <c r="V34" s="475"/>
      <c r="W34" s="475"/>
      <c r="X34" s="475"/>
      <c r="Y34" s="475"/>
      <c r="Z34" s="475"/>
      <c r="AA34" s="475"/>
      <c r="AB34" s="475"/>
      <c r="AC34" s="475"/>
      <c r="AD34" s="475"/>
      <c r="AE34" s="475"/>
      <c r="AF34" s="475"/>
      <c r="AG34" s="475"/>
      <c r="AH34" s="475"/>
      <c r="AI34" s="475"/>
      <c r="AJ34" s="475"/>
      <c r="AK34" s="475"/>
      <c r="AL34" s="475"/>
      <c r="AM34" s="475"/>
      <c r="AN34" s="476"/>
      <c r="AO34" s="495"/>
      <c r="AP34" s="488"/>
      <c r="AQ34" s="488"/>
      <c r="AR34" s="488"/>
      <c r="AS34" s="496"/>
      <c r="BA34" s="487"/>
      <c r="BB34" s="488"/>
      <c r="BC34" s="488"/>
      <c r="BD34" s="488"/>
      <c r="BE34" s="488"/>
      <c r="BF34" s="488"/>
      <c r="BG34" s="488"/>
      <c r="BH34" s="171"/>
      <c r="BJ34" s="14"/>
      <c r="BK34" s="14"/>
      <c r="BL34" s="14"/>
      <c r="BM34" s="169"/>
      <c r="BN34" s="651"/>
      <c r="BO34" s="652"/>
      <c r="BP34" s="14"/>
      <c r="BQ34" s="14"/>
      <c r="BR34" s="14"/>
      <c r="BS34" s="475"/>
      <c r="BT34" s="475"/>
      <c r="BU34" s="475"/>
      <c r="BV34" s="475"/>
      <c r="BW34" s="475"/>
      <c r="BX34" s="475"/>
      <c r="BY34" s="475"/>
      <c r="BZ34" s="475"/>
      <c r="CA34" s="475"/>
      <c r="CB34" s="475"/>
      <c r="CC34" s="475"/>
      <c r="CD34" s="475"/>
      <c r="CE34" s="475"/>
      <c r="CF34" s="475"/>
      <c r="CG34" s="475"/>
      <c r="CH34" s="475"/>
      <c r="CI34" s="475"/>
      <c r="CJ34" s="475"/>
      <c r="CK34" s="475"/>
      <c r="CL34" s="475"/>
      <c r="CM34" s="476"/>
      <c r="CN34" s="495"/>
      <c r="CO34" s="488"/>
      <c r="CP34" s="488"/>
      <c r="CQ34" s="488"/>
      <c r="CR34" s="496"/>
    </row>
    <row r="35" spans="2:96" ht="26.25" customHeight="1" thickBot="1">
      <c r="B35" s="487"/>
      <c r="C35" s="488"/>
      <c r="D35" s="488"/>
      <c r="E35" s="488"/>
      <c r="F35" s="488"/>
      <c r="G35" s="488"/>
      <c r="H35" s="488"/>
      <c r="I35" s="296"/>
      <c r="J35" s="14" t="s">
        <v>42</v>
      </c>
      <c r="K35" s="515"/>
      <c r="L35" s="517"/>
      <c r="M35" s="14" t="s">
        <v>44</v>
      </c>
      <c r="N35" s="515"/>
      <c r="O35" s="655"/>
      <c r="P35" s="14" t="s">
        <v>200</v>
      </c>
      <c r="Q35" s="656"/>
      <c r="R35" s="657"/>
      <c r="S35" s="46" t="s">
        <v>201</v>
      </c>
      <c r="T35" s="14"/>
      <c r="U35" s="14"/>
      <c r="V35" s="14"/>
      <c r="W35" s="14"/>
      <c r="X35" s="14"/>
      <c r="Y35" s="14"/>
      <c r="Z35" s="14"/>
      <c r="AA35" s="14"/>
      <c r="AB35" s="14"/>
      <c r="AC35" s="14"/>
      <c r="AD35" s="14"/>
      <c r="AE35" s="14"/>
      <c r="AF35" s="14"/>
      <c r="AG35" s="14"/>
      <c r="AH35" s="14"/>
      <c r="AI35" s="14"/>
      <c r="AJ35" s="14"/>
      <c r="AK35" s="14"/>
      <c r="AL35" s="14"/>
      <c r="AM35" s="14"/>
      <c r="AN35" s="21"/>
      <c r="AO35" s="495"/>
      <c r="AP35" s="488"/>
      <c r="AQ35" s="488"/>
      <c r="AR35" s="488"/>
      <c r="AS35" s="496"/>
      <c r="BA35" s="487"/>
      <c r="BB35" s="488"/>
      <c r="BC35" s="488"/>
      <c r="BD35" s="488"/>
      <c r="BE35" s="488"/>
      <c r="BF35" s="488"/>
      <c r="BG35" s="488"/>
      <c r="BH35" s="171"/>
      <c r="BI35" s="14" t="s">
        <v>42</v>
      </c>
      <c r="BJ35" s="522">
        <v>2021</v>
      </c>
      <c r="BK35" s="524"/>
      <c r="BL35" s="14" t="s">
        <v>44</v>
      </c>
      <c r="BM35" s="522">
        <v>1</v>
      </c>
      <c r="BN35" s="709"/>
      <c r="BO35" s="14" t="s">
        <v>200</v>
      </c>
      <c r="BP35" s="713"/>
      <c r="BQ35" s="714"/>
      <c r="BR35" s="46" t="s">
        <v>201</v>
      </c>
      <c r="BS35" s="14"/>
      <c r="BT35" s="14"/>
      <c r="BU35" s="14"/>
      <c r="BV35" s="14"/>
      <c r="BW35" s="14"/>
      <c r="BX35" s="14"/>
      <c r="BY35" s="14"/>
      <c r="BZ35" s="14"/>
      <c r="CA35" s="14"/>
      <c r="CB35" s="14"/>
      <c r="CC35" s="14"/>
      <c r="CD35" s="14"/>
      <c r="CE35" s="14"/>
      <c r="CF35" s="14"/>
      <c r="CG35" s="14"/>
      <c r="CH35" s="14"/>
      <c r="CI35" s="14"/>
      <c r="CJ35" s="14"/>
      <c r="CK35" s="14"/>
      <c r="CL35" s="14"/>
      <c r="CM35" s="21"/>
      <c r="CN35" s="495"/>
      <c r="CO35" s="488"/>
      <c r="CP35" s="488"/>
      <c r="CQ35" s="488"/>
      <c r="CR35" s="496"/>
    </row>
    <row r="36" spans="2:96" ht="16.5" customHeight="1">
      <c r="B36" s="499"/>
      <c r="C36" s="500"/>
      <c r="D36" s="500"/>
      <c r="E36" s="500"/>
      <c r="F36" s="500"/>
      <c r="G36" s="500"/>
      <c r="H36" s="500"/>
      <c r="I36" s="299"/>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2"/>
      <c r="AO36" s="502"/>
      <c r="AP36" s="500"/>
      <c r="AQ36" s="500"/>
      <c r="AR36" s="500"/>
      <c r="AS36" s="503"/>
      <c r="BA36" s="499"/>
      <c r="BB36" s="500"/>
      <c r="BC36" s="500"/>
      <c r="BD36" s="500"/>
      <c r="BE36" s="500"/>
      <c r="BF36" s="500"/>
      <c r="BG36" s="500"/>
      <c r="BH36" s="176"/>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2"/>
      <c r="CN36" s="502"/>
      <c r="CO36" s="500"/>
      <c r="CP36" s="500"/>
      <c r="CQ36" s="500"/>
      <c r="CR36" s="503"/>
    </row>
    <row r="37" spans="2:96" ht="30.75" customHeight="1">
      <c r="B37" s="481" t="s">
        <v>416</v>
      </c>
      <c r="C37" s="482"/>
      <c r="D37" s="482"/>
      <c r="E37" s="482"/>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2"/>
      <c r="AM37" s="482"/>
      <c r="AN37" s="482"/>
      <c r="AO37" s="482"/>
      <c r="AP37" s="482"/>
      <c r="AQ37" s="482"/>
      <c r="AR37" s="482"/>
      <c r="AS37" s="483"/>
      <c r="BA37" s="481" t="s">
        <v>416</v>
      </c>
      <c r="BB37" s="482"/>
      <c r="BC37" s="482"/>
      <c r="BD37" s="482"/>
      <c r="BE37" s="482"/>
      <c r="BF37" s="482"/>
      <c r="BG37" s="482"/>
      <c r="BH37" s="482"/>
      <c r="BI37" s="482"/>
      <c r="BJ37" s="482"/>
      <c r="BK37" s="482"/>
      <c r="BL37" s="482"/>
      <c r="BM37" s="482"/>
      <c r="BN37" s="482"/>
      <c r="BO37" s="482"/>
      <c r="BP37" s="482"/>
      <c r="BQ37" s="482"/>
      <c r="BR37" s="482"/>
      <c r="BS37" s="482"/>
      <c r="BT37" s="482"/>
      <c r="BU37" s="482"/>
      <c r="BV37" s="482"/>
      <c r="BW37" s="482"/>
      <c r="BX37" s="482"/>
      <c r="BY37" s="482"/>
      <c r="BZ37" s="482"/>
      <c r="CA37" s="482"/>
      <c r="CB37" s="482"/>
      <c r="CC37" s="482"/>
      <c r="CD37" s="482"/>
      <c r="CE37" s="482"/>
      <c r="CF37" s="482"/>
      <c r="CG37" s="482"/>
      <c r="CH37" s="482"/>
      <c r="CI37" s="482"/>
      <c r="CJ37" s="482"/>
      <c r="CK37" s="482"/>
      <c r="CL37" s="482"/>
      <c r="CM37" s="482"/>
      <c r="CN37" s="482"/>
      <c r="CO37" s="482"/>
      <c r="CP37" s="482"/>
      <c r="CQ37" s="482"/>
      <c r="CR37" s="483"/>
    </row>
    <row r="38" spans="2:96" ht="12.75" customHeight="1">
      <c r="B38" s="484" t="s">
        <v>364</v>
      </c>
      <c r="C38" s="485"/>
      <c r="D38" s="485"/>
      <c r="E38" s="485"/>
      <c r="F38" s="485"/>
      <c r="G38" s="485"/>
      <c r="H38" s="486"/>
      <c r="I38" s="297"/>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9"/>
      <c r="AO38" s="493" t="s">
        <v>740</v>
      </c>
      <c r="AP38" s="485"/>
      <c r="AQ38" s="485"/>
      <c r="AR38" s="485"/>
      <c r="AS38" s="494"/>
      <c r="BA38" s="484" t="s">
        <v>364</v>
      </c>
      <c r="BB38" s="485"/>
      <c r="BC38" s="485"/>
      <c r="BD38" s="485"/>
      <c r="BE38" s="485"/>
      <c r="BF38" s="485"/>
      <c r="BG38" s="486"/>
      <c r="BH38" s="174"/>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9"/>
      <c r="CN38" s="493" t="s">
        <v>740</v>
      </c>
      <c r="CO38" s="485"/>
      <c r="CP38" s="485"/>
      <c r="CQ38" s="485"/>
      <c r="CR38" s="494"/>
    </row>
    <row r="39" spans="2:96" ht="26.25" customHeight="1" thickBot="1">
      <c r="B39" s="487"/>
      <c r="C39" s="488"/>
      <c r="D39" s="488"/>
      <c r="E39" s="488"/>
      <c r="F39" s="488"/>
      <c r="G39" s="488"/>
      <c r="H39" s="489"/>
      <c r="I39" s="296"/>
      <c r="J39" s="14" t="s">
        <v>274</v>
      </c>
      <c r="K39" s="14"/>
      <c r="L39" s="14"/>
      <c r="M39" s="14"/>
      <c r="N39" s="423" t="s">
        <v>661</v>
      </c>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21"/>
      <c r="AO39" s="495"/>
      <c r="AP39" s="488"/>
      <c r="AQ39" s="488"/>
      <c r="AR39" s="488"/>
      <c r="AS39" s="496"/>
      <c r="BA39" s="487"/>
      <c r="BB39" s="488"/>
      <c r="BC39" s="488"/>
      <c r="BD39" s="488"/>
      <c r="BE39" s="488"/>
      <c r="BF39" s="488"/>
      <c r="BG39" s="489"/>
      <c r="BH39" s="171"/>
      <c r="BI39" s="14" t="s">
        <v>274</v>
      </c>
      <c r="BJ39" s="14"/>
      <c r="BK39" s="14"/>
      <c r="BL39" s="14"/>
      <c r="BM39" s="14"/>
      <c r="BN39" s="14"/>
      <c r="BO39" s="14"/>
      <c r="BP39" s="14"/>
      <c r="BQ39" s="14"/>
      <c r="BR39" s="14"/>
      <c r="BS39" s="14"/>
      <c r="BT39" s="14"/>
      <c r="BU39" s="14"/>
      <c r="BV39" s="14"/>
      <c r="BW39" s="14"/>
      <c r="BX39" s="14"/>
      <c r="BY39" s="14"/>
      <c r="CH39" s="14"/>
      <c r="CI39" s="14"/>
      <c r="CJ39" s="14"/>
      <c r="CK39" s="14"/>
      <c r="CL39" s="14"/>
      <c r="CM39" s="21"/>
      <c r="CN39" s="495"/>
      <c r="CO39" s="488"/>
      <c r="CP39" s="488"/>
      <c r="CQ39" s="488"/>
      <c r="CR39" s="496"/>
    </row>
    <row r="40" spans="2:96" ht="26.25" customHeight="1" thickBot="1">
      <c r="B40" s="487"/>
      <c r="C40" s="488"/>
      <c r="D40" s="488"/>
      <c r="E40" s="488"/>
      <c r="F40" s="488"/>
      <c r="G40" s="488"/>
      <c r="H40" s="489"/>
      <c r="I40" s="296"/>
      <c r="J40" s="14" t="s">
        <v>456</v>
      </c>
      <c r="K40" s="14"/>
      <c r="L40" s="14"/>
      <c r="M40" s="14"/>
      <c r="N40" s="515"/>
      <c r="O40" s="516"/>
      <c r="P40" s="516"/>
      <c r="Q40" s="516"/>
      <c r="R40" s="516"/>
      <c r="S40" s="517"/>
      <c r="T40" s="527" t="s">
        <v>202</v>
      </c>
      <c r="U40" s="528"/>
      <c r="V40" s="528"/>
      <c r="W40" s="528"/>
      <c r="X40" s="507"/>
      <c r="Y40" s="508"/>
      <c r="Z40" s="508"/>
      <c r="AA40" s="508"/>
      <c r="AB40" s="508"/>
      <c r="AC40" s="508"/>
      <c r="AD40" s="508"/>
      <c r="AE40" s="508"/>
      <c r="AF40" s="509"/>
      <c r="AG40" s="14" t="s">
        <v>46</v>
      </c>
      <c r="AH40" s="145"/>
      <c r="AI40" s="102" ph="1"/>
      <c r="AJ40" s="14"/>
      <c r="AK40" s="14"/>
      <c r="AL40" s="14"/>
      <c r="AM40" s="14"/>
      <c r="AN40" s="21"/>
      <c r="AO40" s="495"/>
      <c r="AP40" s="488"/>
      <c r="AQ40" s="488"/>
      <c r="AR40" s="488"/>
      <c r="AS40" s="496"/>
      <c r="BA40" s="487"/>
      <c r="BB40" s="488"/>
      <c r="BC40" s="488"/>
      <c r="BD40" s="488"/>
      <c r="BE40" s="488"/>
      <c r="BF40" s="488"/>
      <c r="BG40" s="489"/>
      <c r="BH40" s="171"/>
      <c r="BI40" s="14" t="s">
        <v>456</v>
      </c>
      <c r="BJ40" s="14"/>
      <c r="BK40" s="14"/>
      <c r="BL40" s="14"/>
      <c r="BM40" s="522" t="s">
        <v>568</v>
      </c>
      <c r="BN40" s="523"/>
      <c r="BO40" s="523"/>
      <c r="BP40" s="523"/>
      <c r="BQ40" s="523"/>
      <c r="BR40" s="524"/>
      <c r="BS40" s="527" t="s">
        <v>202</v>
      </c>
      <c r="BT40" s="528"/>
      <c r="BU40" s="528"/>
      <c r="BV40" s="528"/>
      <c r="BW40" s="504" t="s">
        <v>569</v>
      </c>
      <c r="BX40" s="505"/>
      <c r="BY40" s="505"/>
      <c r="BZ40" s="505"/>
      <c r="CA40" s="505"/>
      <c r="CB40" s="505"/>
      <c r="CC40" s="505"/>
      <c r="CD40" s="505"/>
      <c r="CE40" s="506"/>
      <c r="CF40" s="14" t="s">
        <v>46</v>
      </c>
      <c r="CG40" s="145"/>
      <c r="CH40" s="102" ph="1"/>
      <c r="CI40" s="14"/>
      <c r="CJ40" s="14"/>
      <c r="CK40" s="14"/>
      <c r="CL40" s="14"/>
      <c r="CM40" s="21"/>
      <c r="CN40" s="495"/>
      <c r="CO40" s="488"/>
      <c r="CP40" s="488"/>
      <c r="CQ40" s="488"/>
      <c r="CR40" s="496"/>
    </row>
    <row r="41" spans="2:96" ht="10.5" customHeight="1">
      <c r="B41" s="487"/>
      <c r="C41" s="488"/>
      <c r="D41" s="488"/>
      <c r="E41" s="488"/>
      <c r="F41" s="488"/>
      <c r="G41" s="488"/>
      <c r="H41" s="489"/>
      <c r="I41" s="296"/>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21"/>
      <c r="AO41" s="495"/>
      <c r="AP41" s="488"/>
      <c r="AQ41" s="488"/>
      <c r="AR41" s="488"/>
      <c r="AS41" s="496"/>
      <c r="BA41" s="487"/>
      <c r="BB41" s="488"/>
      <c r="BC41" s="488"/>
      <c r="BD41" s="488"/>
      <c r="BE41" s="488"/>
      <c r="BF41" s="488"/>
      <c r="BG41" s="489"/>
      <c r="BH41" s="171"/>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21"/>
      <c r="CN41" s="495"/>
      <c r="CO41" s="488"/>
      <c r="CP41" s="488"/>
      <c r="CQ41" s="488"/>
      <c r="CR41" s="496"/>
    </row>
    <row r="42" spans="2:96" ht="26.25" customHeight="1" thickBot="1">
      <c r="B42" s="487"/>
      <c r="C42" s="488"/>
      <c r="D42" s="488"/>
      <c r="E42" s="488"/>
      <c r="F42" s="488"/>
      <c r="G42" s="488"/>
      <c r="H42" s="489"/>
      <c r="I42" s="296"/>
      <c r="J42" s="14" t="s">
        <v>457</v>
      </c>
      <c r="K42" s="14"/>
      <c r="L42" s="14"/>
      <c r="M42" s="14"/>
      <c r="N42" s="14"/>
      <c r="O42" s="14"/>
      <c r="P42" s="14"/>
      <c r="Q42" s="14"/>
      <c r="R42" s="14"/>
      <c r="S42" s="518" t="s">
        <v>459</v>
      </c>
      <c r="T42" s="518"/>
      <c r="U42" s="518"/>
      <c r="V42" s="518"/>
      <c r="W42" s="518"/>
      <c r="X42" s="518"/>
      <c r="Y42" s="518"/>
      <c r="Z42" s="518"/>
      <c r="AA42" s="518"/>
      <c r="AB42" s="518"/>
      <c r="AC42" s="518"/>
      <c r="AD42" s="518"/>
      <c r="AE42" s="518"/>
      <c r="AF42" s="518"/>
      <c r="AG42" s="518"/>
      <c r="AH42" s="518"/>
      <c r="AI42" s="518"/>
      <c r="AJ42" s="518"/>
      <c r="AK42" s="518"/>
      <c r="AL42" s="518"/>
      <c r="AM42" s="518"/>
      <c r="AN42" s="519"/>
      <c r="AO42" s="495"/>
      <c r="AP42" s="488"/>
      <c r="AQ42" s="488"/>
      <c r="AR42" s="488"/>
      <c r="AS42" s="496"/>
      <c r="BA42" s="487"/>
      <c r="BB42" s="488"/>
      <c r="BC42" s="488"/>
      <c r="BD42" s="488"/>
      <c r="BE42" s="488"/>
      <c r="BF42" s="488"/>
      <c r="BG42" s="489"/>
      <c r="BH42" s="171"/>
      <c r="BI42" s="14" t="s">
        <v>457</v>
      </c>
      <c r="BJ42" s="14"/>
      <c r="BK42" s="14"/>
      <c r="BL42" s="14"/>
      <c r="BM42" s="14"/>
      <c r="BN42" s="14"/>
      <c r="BO42" s="14"/>
      <c r="BP42" s="14"/>
      <c r="BQ42" s="14"/>
      <c r="BR42" s="518" t="s">
        <v>460</v>
      </c>
      <c r="BS42" s="518"/>
      <c r="BT42" s="518"/>
      <c r="BU42" s="518"/>
      <c r="BV42" s="518"/>
      <c r="BW42" s="518"/>
      <c r="BX42" s="518"/>
      <c r="BY42" s="518"/>
      <c r="BZ42" s="518"/>
      <c r="CA42" s="518"/>
      <c r="CB42" s="518"/>
      <c r="CC42" s="518"/>
      <c r="CD42" s="518"/>
      <c r="CE42" s="518"/>
      <c r="CF42" s="518"/>
      <c r="CG42" s="518"/>
      <c r="CH42" s="518"/>
      <c r="CI42" s="518"/>
      <c r="CJ42" s="518"/>
      <c r="CK42" s="518"/>
      <c r="CL42" s="518"/>
      <c r="CM42" s="519"/>
      <c r="CN42" s="495"/>
      <c r="CO42" s="488"/>
      <c r="CP42" s="488"/>
      <c r="CQ42" s="488"/>
      <c r="CR42" s="496"/>
    </row>
    <row r="43" spans="2:96" ht="26.25" customHeight="1" thickBot="1">
      <c r="B43" s="487"/>
      <c r="C43" s="488"/>
      <c r="D43" s="488"/>
      <c r="E43" s="488"/>
      <c r="F43" s="488"/>
      <c r="G43" s="488"/>
      <c r="H43" s="489"/>
      <c r="I43" s="296"/>
      <c r="J43" s="14" t="s">
        <v>203</v>
      </c>
      <c r="K43" s="14"/>
      <c r="L43" s="515"/>
      <c r="M43" s="516"/>
      <c r="N43" s="516"/>
      <c r="O43" s="516"/>
      <c r="P43" s="516"/>
      <c r="Q43" s="517"/>
      <c r="R43" s="14" t="s">
        <v>46</v>
      </c>
      <c r="S43" s="182"/>
      <c r="T43" s="182"/>
      <c r="U43" s="182"/>
      <c r="V43" s="182"/>
      <c r="W43" s="182"/>
      <c r="X43" s="182"/>
      <c r="Y43" s="182"/>
      <c r="Z43" s="182"/>
      <c r="AA43" s="182"/>
      <c r="AB43" s="182"/>
      <c r="AC43" s="182"/>
      <c r="AD43" s="182"/>
      <c r="AE43" s="182"/>
      <c r="AF43" s="182"/>
      <c r="AG43" s="182"/>
      <c r="AH43" s="182"/>
      <c r="AI43" s="182"/>
      <c r="AJ43" s="182"/>
      <c r="AK43" s="182"/>
      <c r="AL43" s="182"/>
      <c r="AM43" s="182"/>
      <c r="AN43" s="183"/>
      <c r="AO43" s="495"/>
      <c r="AP43" s="488"/>
      <c r="AQ43" s="488"/>
      <c r="AR43" s="488"/>
      <c r="AS43" s="496"/>
      <c r="BA43" s="487"/>
      <c r="BB43" s="488"/>
      <c r="BC43" s="488"/>
      <c r="BD43" s="488"/>
      <c r="BE43" s="488"/>
      <c r="BF43" s="488"/>
      <c r="BG43" s="489"/>
      <c r="BH43" s="171"/>
      <c r="BI43" s="14" t="s">
        <v>203</v>
      </c>
      <c r="BJ43" s="14"/>
      <c r="BK43" s="522" t="s">
        <v>570</v>
      </c>
      <c r="BL43" s="523"/>
      <c r="BM43" s="523"/>
      <c r="BN43" s="523"/>
      <c r="BO43" s="523"/>
      <c r="BP43" s="524"/>
      <c r="BQ43" s="14" t="s">
        <v>46</v>
      </c>
      <c r="BR43" s="182"/>
      <c r="BS43" s="182"/>
      <c r="BT43" s="182"/>
      <c r="BU43" s="182"/>
      <c r="BV43" s="182"/>
      <c r="BW43" s="182"/>
      <c r="BX43" s="182"/>
      <c r="BY43" s="182"/>
      <c r="BZ43" s="182"/>
      <c r="CA43" s="182"/>
      <c r="CB43" s="182"/>
      <c r="CC43" s="182"/>
      <c r="CD43" s="182"/>
      <c r="CE43" s="182"/>
      <c r="CF43" s="182"/>
      <c r="CG43" s="182"/>
      <c r="CH43" s="182"/>
      <c r="CI43" s="182"/>
      <c r="CJ43" s="182"/>
      <c r="CK43" s="182"/>
      <c r="CL43" s="182"/>
      <c r="CM43" s="183"/>
      <c r="CN43" s="495"/>
      <c r="CO43" s="488"/>
      <c r="CP43" s="488"/>
      <c r="CQ43" s="488"/>
      <c r="CR43" s="496"/>
    </row>
    <row r="44" spans="2:96" ht="26.25" customHeight="1" thickBot="1">
      <c r="B44" s="487"/>
      <c r="C44" s="488"/>
      <c r="D44" s="488"/>
      <c r="E44" s="488"/>
      <c r="F44" s="488"/>
      <c r="G44" s="488"/>
      <c r="H44" s="489"/>
      <c r="I44" s="296"/>
      <c r="J44" s="14" t="s">
        <v>52</v>
      </c>
      <c r="K44" s="14"/>
      <c r="L44" s="707">
        <f>COUNTA(L45:Q53)</f>
        <v>0</v>
      </c>
      <c r="M44" s="708"/>
      <c r="N44" s="14" t="s">
        <v>204</v>
      </c>
      <c r="O44" s="14"/>
      <c r="P44" s="14"/>
      <c r="Q44" s="14"/>
      <c r="R44" s="14"/>
      <c r="S44" s="510" t="s">
        <v>272</v>
      </c>
      <c r="T44" s="510"/>
      <c r="U44" s="510"/>
      <c r="V44" s="510"/>
      <c r="W44" s="510"/>
      <c r="X44" s="510"/>
      <c r="Y44" s="510"/>
      <c r="Z44" s="510"/>
      <c r="AA44" s="510"/>
      <c r="AB44" s="510"/>
      <c r="AC44" s="510"/>
      <c r="AD44" s="510"/>
      <c r="AE44" s="510"/>
      <c r="AF44" s="510"/>
      <c r="AG44" s="510"/>
      <c r="AH44" s="510"/>
      <c r="AI44" s="510"/>
      <c r="AJ44" s="510"/>
      <c r="AK44" s="510"/>
      <c r="AL44" s="510"/>
      <c r="AM44" s="510"/>
      <c r="AN44" s="511"/>
      <c r="AO44" s="495"/>
      <c r="AP44" s="488"/>
      <c r="AQ44" s="488"/>
      <c r="AR44" s="488"/>
      <c r="AS44" s="496"/>
      <c r="BA44" s="487"/>
      <c r="BB44" s="488"/>
      <c r="BC44" s="488"/>
      <c r="BD44" s="488"/>
      <c r="BE44" s="488"/>
      <c r="BF44" s="488"/>
      <c r="BG44" s="489"/>
      <c r="BH44" s="171"/>
      <c r="BI44" s="14" t="s">
        <v>52</v>
      </c>
      <c r="BJ44" s="14"/>
      <c r="BK44" s="525">
        <f>COUNTA(BK45:BK53)</f>
        <v>5</v>
      </c>
      <c r="BL44" s="526"/>
      <c r="BM44" s="14" t="s">
        <v>204</v>
      </c>
      <c r="BN44" s="14"/>
      <c r="BO44" s="14"/>
      <c r="BP44" s="14"/>
      <c r="BQ44" s="14"/>
      <c r="BR44" s="510" t="s">
        <v>272</v>
      </c>
      <c r="BS44" s="510"/>
      <c r="BT44" s="510"/>
      <c r="BU44" s="510"/>
      <c r="BV44" s="510"/>
      <c r="BW44" s="510"/>
      <c r="BX44" s="510"/>
      <c r="BY44" s="510"/>
      <c r="BZ44" s="510"/>
      <c r="CA44" s="510"/>
      <c r="CB44" s="510"/>
      <c r="CC44" s="510"/>
      <c r="CD44" s="510"/>
      <c r="CE44" s="510"/>
      <c r="CF44" s="510"/>
      <c r="CG44" s="510"/>
      <c r="CH44" s="510"/>
      <c r="CI44" s="510"/>
      <c r="CJ44" s="510"/>
      <c r="CK44" s="510"/>
      <c r="CL44" s="510"/>
      <c r="CM44" s="511"/>
      <c r="CN44" s="495"/>
      <c r="CO44" s="488"/>
      <c r="CP44" s="488"/>
      <c r="CQ44" s="488"/>
      <c r="CR44" s="496"/>
    </row>
    <row r="45" spans="2:96" ht="26.25" customHeight="1" thickBot="1">
      <c r="B45" s="487"/>
      <c r="C45" s="488"/>
      <c r="D45" s="488"/>
      <c r="E45" s="488"/>
      <c r="F45" s="488"/>
      <c r="G45" s="488"/>
      <c r="H45" s="489"/>
      <c r="I45" s="296"/>
      <c r="K45" s="295" t="s">
        <v>51</v>
      </c>
      <c r="L45" s="515"/>
      <c r="M45" s="516"/>
      <c r="N45" s="516"/>
      <c r="O45" s="516"/>
      <c r="P45" s="516"/>
      <c r="Q45" s="517"/>
      <c r="R45" s="14"/>
      <c r="S45" s="182"/>
      <c r="T45" s="182"/>
      <c r="U45" s="182"/>
      <c r="V45" s="182"/>
      <c r="W45" s="182"/>
      <c r="X45" s="182"/>
      <c r="Y45" s="182"/>
      <c r="Z45" s="182"/>
      <c r="AA45" s="182"/>
      <c r="AB45" s="182"/>
      <c r="AC45" s="182"/>
      <c r="AD45" s="182"/>
      <c r="AE45" s="182"/>
      <c r="AF45" s="182"/>
      <c r="AG45" s="182"/>
      <c r="AH45" s="182"/>
      <c r="AI45" s="182"/>
      <c r="AJ45" s="182"/>
      <c r="AK45" s="182"/>
      <c r="AL45" s="182"/>
      <c r="AM45" s="182"/>
      <c r="AN45" s="183"/>
      <c r="AO45" s="495"/>
      <c r="AP45" s="488"/>
      <c r="AQ45" s="488"/>
      <c r="AR45" s="488"/>
      <c r="AS45" s="496"/>
      <c r="BA45" s="487"/>
      <c r="BB45" s="488"/>
      <c r="BC45" s="488"/>
      <c r="BD45" s="488"/>
      <c r="BE45" s="488"/>
      <c r="BF45" s="488"/>
      <c r="BG45" s="489"/>
      <c r="BH45" s="171"/>
      <c r="BJ45" s="169" t="s">
        <v>51</v>
      </c>
      <c r="BK45" s="522" t="s">
        <v>571</v>
      </c>
      <c r="BL45" s="523"/>
      <c r="BM45" s="523"/>
      <c r="BN45" s="523"/>
      <c r="BO45" s="523"/>
      <c r="BP45" s="524"/>
      <c r="BQ45" s="14"/>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3"/>
      <c r="CN45" s="495"/>
      <c r="CO45" s="488"/>
      <c r="CP45" s="488"/>
      <c r="CQ45" s="488"/>
      <c r="CR45" s="496"/>
    </row>
    <row r="46" spans="2:96" ht="26.25" customHeight="1" thickBot="1">
      <c r="B46" s="487"/>
      <c r="C46" s="488"/>
      <c r="D46" s="488"/>
      <c r="E46" s="488"/>
      <c r="F46" s="488"/>
      <c r="G46" s="488"/>
      <c r="H46" s="489"/>
      <c r="I46" s="296"/>
      <c r="K46" s="295" t="s">
        <v>51</v>
      </c>
      <c r="L46" s="515"/>
      <c r="M46" s="516"/>
      <c r="N46" s="516"/>
      <c r="O46" s="516"/>
      <c r="P46" s="516"/>
      <c r="Q46" s="517"/>
      <c r="R46" s="14"/>
      <c r="S46" s="14"/>
      <c r="T46" s="14"/>
      <c r="U46" s="14"/>
      <c r="V46" s="14"/>
      <c r="W46" s="14"/>
      <c r="X46" s="14"/>
      <c r="Y46" s="14"/>
      <c r="Z46" s="14"/>
      <c r="AA46" s="14"/>
      <c r="AB46" s="14"/>
      <c r="AC46" s="14"/>
      <c r="AD46" s="14"/>
      <c r="AE46" s="14"/>
      <c r="AF46" s="14"/>
      <c r="AG46" s="14"/>
      <c r="AH46" s="14"/>
      <c r="AI46" s="14"/>
      <c r="AJ46" s="14"/>
      <c r="AK46" s="14"/>
      <c r="AL46" s="14"/>
      <c r="AM46" s="14"/>
      <c r="AN46" s="21"/>
      <c r="AO46" s="495"/>
      <c r="AP46" s="488"/>
      <c r="AQ46" s="488"/>
      <c r="AR46" s="488"/>
      <c r="AS46" s="496"/>
      <c r="BA46" s="487"/>
      <c r="BB46" s="488"/>
      <c r="BC46" s="488"/>
      <c r="BD46" s="488"/>
      <c r="BE46" s="488"/>
      <c r="BF46" s="488"/>
      <c r="BG46" s="489"/>
      <c r="BH46" s="171"/>
      <c r="BJ46" s="169" t="s">
        <v>51</v>
      </c>
      <c r="BK46" s="522" t="s">
        <v>572</v>
      </c>
      <c r="BL46" s="523"/>
      <c r="BM46" s="523"/>
      <c r="BN46" s="523"/>
      <c r="BO46" s="523"/>
      <c r="BP46" s="524"/>
      <c r="BQ46" s="14"/>
      <c r="BR46" s="14"/>
      <c r="BS46" s="14"/>
      <c r="BT46" s="14"/>
      <c r="BU46" s="14"/>
      <c r="BV46" s="14"/>
      <c r="BW46" s="14"/>
      <c r="BX46" s="14"/>
      <c r="BY46" s="14"/>
      <c r="BZ46" s="14"/>
      <c r="CA46" s="14"/>
      <c r="CB46" s="14"/>
      <c r="CC46" s="14"/>
      <c r="CD46" s="14"/>
      <c r="CE46" s="14"/>
      <c r="CF46" s="14"/>
      <c r="CG46" s="14"/>
      <c r="CH46" s="14"/>
      <c r="CI46" s="14"/>
      <c r="CJ46" s="14"/>
      <c r="CK46" s="14"/>
      <c r="CL46" s="14"/>
      <c r="CM46" s="21"/>
      <c r="CN46" s="495"/>
      <c r="CO46" s="488"/>
      <c r="CP46" s="488"/>
      <c r="CQ46" s="488"/>
      <c r="CR46" s="496"/>
    </row>
    <row r="47" spans="2:96" ht="26.25" customHeight="1" thickBot="1">
      <c r="B47" s="487"/>
      <c r="C47" s="488"/>
      <c r="D47" s="488"/>
      <c r="E47" s="488"/>
      <c r="F47" s="488"/>
      <c r="G47" s="488"/>
      <c r="H47" s="489"/>
      <c r="I47" s="296"/>
      <c r="K47" s="295" t="s">
        <v>51</v>
      </c>
      <c r="L47" s="515"/>
      <c r="M47" s="516"/>
      <c r="N47" s="516"/>
      <c r="O47" s="516"/>
      <c r="P47" s="516"/>
      <c r="Q47" s="517"/>
      <c r="R47" s="14"/>
      <c r="S47" s="14"/>
      <c r="T47" s="14"/>
      <c r="U47" s="14"/>
      <c r="V47" s="14"/>
      <c r="W47" s="14"/>
      <c r="X47" s="14"/>
      <c r="Y47" s="14"/>
      <c r="Z47" s="14"/>
      <c r="AA47" s="14"/>
      <c r="AB47" s="14"/>
      <c r="AC47" s="14"/>
      <c r="AD47" s="14"/>
      <c r="AE47" s="14"/>
      <c r="AF47" s="14"/>
      <c r="AG47" s="14"/>
      <c r="AH47" s="14"/>
      <c r="AI47" s="14"/>
      <c r="AJ47" s="14"/>
      <c r="AK47" s="14"/>
      <c r="AL47" s="14"/>
      <c r="AM47" s="14"/>
      <c r="AN47" s="21"/>
      <c r="AO47" s="495"/>
      <c r="AP47" s="488"/>
      <c r="AQ47" s="488"/>
      <c r="AR47" s="488"/>
      <c r="AS47" s="496"/>
      <c r="BA47" s="487"/>
      <c r="BB47" s="488"/>
      <c r="BC47" s="488"/>
      <c r="BD47" s="488"/>
      <c r="BE47" s="488"/>
      <c r="BF47" s="488"/>
      <c r="BG47" s="489"/>
      <c r="BH47" s="171"/>
      <c r="BJ47" s="169" t="s">
        <v>51</v>
      </c>
      <c r="BK47" s="522" t="s">
        <v>573</v>
      </c>
      <c r="BL47" s="523"/>
      <c r="BM47" s="523"/>
      <c r="BN47" s="523"/>
      <c r="BO47" s="523"/>
      <c r="BP47" s="524"/>
      <c r="BQ47" s="14"/>
      <c r="BR47" s="14"/>
      <c r="BS47" s="14"/>
      <c r="BT47" s="14"/>
      <c r="BU47" s="14"/>
      <c r="BV47" s="14"/>
      <c r="BW47" s="14"/>
      <c r="BX47" s="14"/>
      <c r="BY47" s="14"/>
      <c r="BZ47" s="14"/>
      <c r="CA47" s="14"/>
      <c r="CB47" s="14"/>
      <c r="CC47" s="14"/>
      <c r="CD47" s="14"/>
      <c r="CE47" s="14"/>
      <c r="CF47" s="14"/>
      <c r="CG47" s="14"/>
      <c r="CH47" s="14"/>
      <c r="CI47" s="14"/>
      <c r="CJ47" s="14"/>
      <c r="CK47" s="14"/>
      <c r="CL47" s="14"/>
      <c r="CM47" s="21"/>
      <c r="CN47" s="495"/>
      <c r="CO47" s="488"/>
      <c r="CP47" s="488"/>
      <c r="CQ47" s="488"/>
      <c r="CR47" s="496"/>
    </row>
    <row r="48" spans="2:96" ht="26.25" customHeight="1" thickBot="1">
      <c r="B48" s="487"/>
      <c r="C48" s="488"/>
      <c r="D48" s="488"/>
      <c r="E48" s="488"/>
      <c r="F48" s="488"/>
      <c r="G48" s="488"/>
      <c r="H48" s="489"/>
      <c r="I48" s="296"/>
      <c r="K48" s="295" t="s">
        <v>51</v>
      </c>
      <c r="L48" s="515"/>
      <c r="M48" s="516"/>
      <c r="N48" s="516"/>
      <c r="O48" s="516"/>
      <c r="P48" s="516"/>
      <c r="Q48" s="517"/>
      <c r="R48" s="98"/>
      <c r="S48" s="14"/>
      <c r="T48" s="14"/>
      <c r="U48" s="14"/>
      <c r="V48" s="14"/>
      <c r="W48" s="14"/>
      <c r="X48" s="14"/>
      <c r="Y48" s="14"/>
      <c r="Z48" s="14"/>
      <c r="AA48" s="14"/>
      <c r="AB48" s="14"/>
      <c r="AC48" s="14"/>
      <c r="AD48" s="14"/>
      <c r="AE48" s="14"/>
      <c r="AF48" s="14"/>
      <c r="AG48" s="14"/>
      <c r="AH48" s="14"/>
      <c r="AI48" s="14"/>
      <c r="AJ48" s="14"/>
      <c r="AK48" s="14"/>
      <c r="AL48" s="14"/>
      <c r="AM48" s="14"/>
      <c r="AN48" s="21"/>
      <c r="AO48" s="495"/>
      <c r="AP48" s="488"/>
      <c r="AQ48" s="488"/>
      <c r="AR48" s="488"/>
      <c r="AS48" s="496"/>
      <c r="BA48" s="487"/>
      <c r="BB48" s="488"/>
      <c r="BC48" s="488"/>
      <c r="BD48" s="488"/>
      <c r="BE48" s="488"/>
      <c r="BF48" s="488"/>
      <c r="BG48" s="489"/>
      <c r="BH48" s="171"/>
      <c r="BJ48" s="169" t="s">
        <v>51</v>
      </c>
      <c r="BK48" s="522" t="s">
        <v>574</v>
      </c>
      <c r="BL48" s="523"/>
      <c r="BM48" s="523"/>
      <c r="BN48" s="523"/>
      <c r="BO48" s="523"/>
      <c r="BP48" s="524"/>
      <c r="BQ48" s="98"/>
      <c r="BR48" s="14"/>
      <c r="BS48" s="14"/>
      <c r="BT48" s="14"/>
      <c r="BU48" s="14"/>
      <c r="BV48" s="14"/>
      <c r="BW48" s="14"/>
      <c r="BX48" s="14"/>
      <c r="BY48" s="14"/>
      <c r="BZ48" s="14"/>
      <c r="CA48" s="14"/>
      <c r="CB48" s="14"/>
      <c r="CC48" s="14"/>
      <c r="CD48" s="14"/>
      <c r="CE48" s="14"/>
      <c r="CF48" s="14"/>
      <c r="CG48" s="14"/>
      <c r="CH48" s="14"/>
      <c r="CI48" s="14"/>
      <c r="CJ48" s="14"/>
      <c r="CK48" s="14"/>
      <c r="CL48" s="14"/>
      <c r="CM48" s="21"/>
      <c r="CN48" s="495"/>
      <c r="CO48" s="488"/>
      <c r="CP48" s="488"/>
      <c r="CQ48" s="488"/>
      <c r="CR48" s="496"/>
    </row>
    <row r="49" spans="2:96" ht="26.25" customHeight="1" thickBot="1">
      <c r="B49" s="487"/>
      <c r="C49" s="488"/>
      <c r="D49" s="488"/>
      <c r="E49" s="488"/>
      <c r="F49" s="488"/>
      <c r="G49" s="488"/>
      <c r="H49" s="489"/>
      <c r="I49" s="296"/>
      <c r="K49" s="295" t="s">
        <v>51</v>
      </c>
      <c r="L49" s="515"/>
      <c r="M49" s="516"/>
      <c r="N49" s="516"/>
      <c r="O49" s="516"/>
      <c r="P49" s="516"/>
      <c r="Q49" s="517"/>
      <c r="R49" s="98"/>
      <c r="S49" s="14"/>
      <c r="T49" s="14"/>
      <c r="U49" s="14"/>
      <c r="V49" s="14"/>
      <c r="W49" s="14"/>
      <c r="X49" s="14"/>
      <c r="Y49" s="14"/>
      <c r="Z49" s="14"/>
      <c r="AA49" s="14"/>
      <c r="AB49" s="14"/>
      <c r="AC49" s="14"/>
      <c r="AD49" s="14"/>
      <c r="AE49" s="14"/>
      <c r="AF49" s="14"/>
      <c r="AG49" s="14"/>
      <c r="AH49" s="14"/>
      <c r="AI49" s="14"/>
      <c r="AJ49" s="14"/>
      <c r="AK49" s="14"/>
      <c r="AL49" s="14"/>
      <c r="AM49" s="14"/>
      <c r="AN49" s="21"/>
      <c r="AO49" s="495"/>
      <c r="AP49" s="488"/>
      <c r="AQ49" s="488"/>
      <c r="AR49" s="488"/>
      <c r="AS49" s="496"/>
      <c r="BA49" s="487"/>
      <c r="BB49" s="488"/>
      <c r="BC49" s="488"/>
      <c r="BD49" s="488"/>
      <c r="BE49" s="488"/>
      <c r="BF49" s="488"/>
      <c r="BG49" s="489"/>
      <c r="BH49" s="171"/>
      <c r="BJ49" s="169" t="s">
        <v>51</v>
      </c>
      <c r="BK49" s="522" t="s">
        <v>575</v>
      </c>
      <c r="BL49" s="523"/>
      <c r="BM49" s="523"/>
      <c r="BN49" s="523"/>
      <c r="BO49" s="523"/>
      <c r="BP49" s="524"/>
      <c r="BQ49" s="98"/>
      <c r="BR49" s="14"/>
      <c r="BS49" s="14"/>
      <c r="BT49" s="14"/>
      <c r="BU49" s="14"/>
      <c r="BV49" s="14"/>
      <c r="BW49" s="14"/>
      <c r="BX49" s="14"/>
      <c r="BY49" s="14"/>
      <c r="BZ49" s="14"/>
      <c r="CA49" s="14"/>
      <c r="CB49" s="14"/>
      <c r="CC49" s="14"/>
      <c r="CD49" s="14"/>
      <c r="CE49" s="14"/>
      <c r="CF49" s="14"/>
      <c r="CG49" s="14"/>
      <c r="CH49" s="14"/>
      <c r="CI49" s="14"/>
      <c r="CJ49" s="14"/>
      <c r="CK49" s="14"/>
      <c r="CL49" s="14"/>
      <c r="CM49" s="21"/>
      <c r="CN49" s="495"/>
      <c r="CO49" s="488"/>
      <c r="CP49" s="488"/>
      <c r="CQ49" s="488"/>
      <c r="CR49" s="496"/>
    </row>
    <row r="50" spans="2:96" ht="26.25" customHeight="1" thickBot="1">
      <c r="B50" s="487"/>
      <c r="C50" s="488"/>
      <c r="D50" s="488"/>
      <c r="E50" s="488"/>
      <c r="F50" s="488"/>
      <c r="G50" s="488"/>
      <c r="H50" s="489"/>
      <c r="I50" s="296"/>
      <c r="K50" s="295" t="s">
        <v>51</v>
      </c>
      <c r="L50" s="605"/>
      <c r="M50" s="606"/>
      <c r="N50" s="606"/>
      <c r="O50" s="606"/>
      <c r="P50" s="606"/>
      <c r="Q50" s="607"/>
      <c r="R50" s="98"/>
      <c r="S50" s="14"/>
      <c r="T50" s="14"/>
      <c r="U50" s="14"/>
      <c r="V50" s="14"/>
      <c r="W50" s="14"/>
      <c r="X50" s="14"/>
      <c r="Y50" s="14"/>
      <c r="Z50" s="14"/>
      <c r="AA50" s="14"/>
      <c r="AB50" s="14"/>
      <c r="AC50" s="14"/>
      <c r="AD50" s="14"/>
      <c r="AE50" s="14"/>
      <c r="AF50" s="14"/>
      <c r="AG50" s="14"/>
      <c r="AH50" s="14"/>
      <c r="AI50" s="14"/>
      <c r="AJ50" s="14"/>
      <c r="AK50" s="14"/>
      <c r="AL50" s="14"/>
      <c r="AM50" s="14"/>
      <c r="AN50" s="21"/>
      <c r="AO50" s="495"/>
      <c r="AP50" s="488"/>
      <c r="AQ50" s="488"/>
      <c r="AR50" s="488"/>
      <c r="AS50" s="496"/>
      <c r="BA50" s="487"/>
      <c r="BB50" s="488"/>
      <c r="BC50" s="488"/>
      <c r="BD50" s="488"/>
      <c r="BE50" s="488"/>
      <c r="BF50" s="488"/>
      <c r="BG50" s="489"/>
      <c r="BH50" s="171"/>
      <c r="BJ50" s="169" t="s">
        <v>51</v>
      </c>
      <c r="BK50" s="512"/>
      <c r="BL50" s="513"/>
      <c r="BM50" s="513"/>
      <c r="BN50" s="513"/>
      <c r="BO50" s="513"/>
      <c r="BP50" s="514"/>
      <c r="BQ50" s="98"/>
      <c r="BR50" s="14"/>
      <c r="BS50" s="14"/>
      <c r="BT50" s="14"/>
      <c r="BU50" s="14"/>
      <c r="BV50" s="14"/>
      <c r="BW50" s="14"/>
      <c r="BX50" s="14"/>
      <c r="BY50" s="14"/>
      <c r="BZ50" s="14"/>
      <c r="CA50" s="14"/>
      <c r="CB50" s="14"/>
      <c r="CC50" s="14"/>
      <c r="CD50" s="14"/>
      <c r="CE50" s="14"/>
      <c r="CF50" s="14"/>
      <c r="CG50" s="14"/>
      <c r="CH50" s="14"/>
      <c r="CI50" s="14"/>
      <c r="CJ50" s="14"/>
      <c r="CK50" s="14"/>
      <c r="CL50" s="14"/>
      <c r="CM50" s="21"/>
      <c r="CN50" s="495"/>
      <c r="CO50" s="488"/>
      <c r="CP50" s="488"/>
      <c r="CQ50" s="488"/>
      <c r="CR50" s="496"/>
    </row>
    <row r="51" spans="2:96" ht="26.25" customHeight="1" thickBot="1">
      <c r="B51" s="487"/>
      <c r="C51" s="488"/>
      <c r="D51" s="488"/>
      <c r="E51" s="488"/>
      <c r="F51" s="488"/>
      <c r="G51" s="488"/>
      <c r="H51" s="489"/>
      <c r="I51" s="296"/>
      <c r="K51" s="295" t="s">
        <v>51</v>
      </c>
      <c r="L51" s="605"/>
      <c r="M51" s="606"/>
      <c r="N51" s="606"/>
      <c r="O51" s="606"/>
      <c r="P51" s="606"/>
      <c r="Q51" s="607"/>
      <c r="R51" s="98"/>
      <c r="S51" s="14"/>
      <c r="T51" s="14"/>
      <c r="U51" s="14"/>
      <c r="V51" s="14"/>
      <c r="W51" s="14"/>
      <c r="X51" s="14"/>
      <c r="Y51" s="14"/>
      <c r="Z51" s="14"/>
      <c r="AA51" s="14"/>
      <c r="AB51" s="14"/>
      <c r="AC51" s="14"/>
      <c r="AD51" s="14"/>
      <c r="AE51" s="14"/>
      <c r="AF51" s="14"/>
      <c r="AG51" s="14"/>
      <c r="AH51" s="14"/>
      <c r="AI51" s="14"/>
      <c r="AJ51" s="14"/>
      <c r="AK51" s="14"/>
      <c r="AL51" s="14"/>
      <c r="AM51" s="14"/>
      <c r="AN51" s="21"/>
      <c r="AO51" s="495"/>
      <c r="AP51" s="488"/>
      <c r="AQ51" s="488"/>
      <c r="AR51" s="488"/>
      <c r="AS51" s="496"/>
      <c r="BA51" s="487"/>
      <c r="BB51" s="488"/>
      <c r="BC51" s="488"/>
      <c r="BD51" s="488"/>
      <c r="BE51" s="488"/>
      <c r="BF51" s="488"/>
      <c r="BG51" s="489"/>
      <c r="BH51" s="171"/>
      <c r="BJ51" s="169" t="s">
        <v>51</v>
      </c>
      <c r="BK51" s="512"/>
      <c r="BL51" s="513"/>
      <c r="BM51" s="513"/>
      <c r="BN51" s="513"/>
      <c r="BO51" s="513"/>
      <c r="BP51" s="514"/>
      <c r="BQ51" s="98"/>
      <c r="BR51" s="14"/>
      <c r="BS51" s="14"/>
      <c r="BT51" s="14"/>
      <c r="BU51" s="14"/>
      <c r="BV51" s="14"/>
      <c r="BW51" s="14"/>
      <c r="BX51" s="14"/>
      <c r="BY51" s="14"/>
      <c r="BZ51" s="14"/>
      <c r="CA51" s="14"/>
      <c r="CB51" s="14"/>
      <c r="CC51" s="14"/>
      <c r="CD51" s="14"/>
      <c r="CE51" s="14"/>
      <c r="CF51" s="14"/>
      <c r="CG51" s="14"/>
      <c r="CH51" s="14"/>
      <c r="CI51" s="14"/>
      <c r="CJ51" s="14"/>
      <c r="CK51" s="14"/>
      <c r="CL51" s="14"/>
      <c r="CM51" s="21"/>
      <c r="CN51" s="495"/>
      <c r="CO51" s="488"/>
      <c r="CP51" s="488"/>
      <c r="CQ51" s="488"/>
      <c r="CR51" s="496"/>
    </row>
    <row r="52" spans="2:96" ht="26.25" customHeight="1" thickBot="1">
      <c r="B52" s="487"/>
      <c r="C52" s="488"/>
      <c r="D52" s="488"/>
      <c r="E52" s="488"/>
      <c r="F52" s="488"/>
      <c r="G52" s="488"/>
      <c r="H52" s="489"/>
      <c r="I52" s="296"/>
      <c r="K52" s="295" t="s">
        <v>51</v>
      </c>
      <c r="L52" s="605"/>
      <c r="M52" s="606"/>
      <c r="N52" s="606"/>
      <c r="O52" s="606"/>
      <c r="P52" s="606"/>
      <c r="Q52" s="607"/>
      <c r="R52" s="98"/>
      <c r="S52" s="14"/>
      <c r="T52" s="14"/>
      <c r="U52" s="14"/>
      <c r="V52" s="14"/>
      <c r="W52" s="14"/>
      <c r="X52" s="14"/>
      <c r="Y52" s="14"/>
      <c r="Z52" s="14"/>
      <c r="AA52" s="14"/>
      <c r="AB52" s="14"/>
      <c r="AC52" s="14"/>
      <c r="AD52" s="14"/>
      <c r="AE52" s="14"/>
      <c r="AF52" s="14"/>
      <c r="AG52" s="14"/>
      <c r="AH52" s="14"/>
      <c r="AI52" s="14"/>
      <c r="AJ52" s="14"/>
      <c r="AK52" s="14"/>
      <c r="AL52" s="14"/>
      <c r="AM52" s="14"/>
      <c r="AN52" s="21"/>
      <c r="AO52" s="495"/>
      <c r="AP52" s="488"/>
      <c r="AQ52" s="488"/>
      <c r="AR52" s="488"/>
      <c r="AS52" s="496"/>
      <c r="BA52" s="487"/>
      <c r="BB52" s="488"/>
      <c r="BC52" s="488"/>
      <c r="BD52" s="488"/>
      <c r="BE52" s="488"/>
      <c r="BF52" s="488"/>
      <c r="BG52" s="489"/>
      <c r="BH52" s="171"/>
      <c r="BJ52" s="169" t="s">
        <v>51</v>
      </c>
      <c r="BK52" s="512"/>
      <c r="BL52" s="513"/>
      <c r="BM52" s="513"/>
      <c r="BN52" s="513"/>
      <c r="BO52" s="513"/>
      <c r="BP52" s="514"/>
      <c r="BQ52" s="98"/>
      <c r="BR52" s="14"/>
      <c r="BS52" s="14"/>
      <c r="BT52" s="14"/>
      <c r="BU52" s="14"/>
      <c r="BV52" s="14"/>
      <c r="BW52" s="14"/>
      <c r="BX52" s="14"/>
      <c r="BY52" s="14"/>
      <c r="BZ52" s="14"/>
      <c r="CA52" s="14"/>
      <c r="CB52" s="14"/>
      <c r="CC52" s="14"/>
      <c r="CD52" s="14"/>
      <c r="CE52" s="14"/>
      <c r="CF52" s="14"/>
      <c r="CG52" s="14"/>
      <c r="CH52" s="14"/>
      <c r="CI52" s="14"/>
      <c r="CJ52" s="14"/>
      <c r="CK52" s="14"/>
      <c r="CL52" s="14"/>
      <c r="CM52" s="21"/>
      <c r="CN52" s="495"/>
      <c r="CO52" s="488"/>
      <c r="CP52" s="488"/>
      <c r="CQ52" s="488"/>
      <c r="CR52" s="496"/>
    </row>
    <row r="53" spans="2:96" ht="26.25" customHeight="1" thickBot="1">
      <c r="B53" s="487"/>
      <c r="C53" s="488"/>
      <c r="D53" s="488"/>
      <c r="E53" s="488"/>
      <c r="F53" s="488"/>
      <c r="G53" s="488"/>
      <c r="H53" s="489"/>
      <c r="I53" s="296"/>
      <c r="K53" s="295" t="s">
        <v>51</v>
      </c>
      <c r="L53" s="605"/>
      <c r="M53" s="606"/>
      <c r="N53" s="606"/>
      <c r="O53" s="606"/>
      <c r="P53" s="606"/>
      <c r="Q53" s="607"/>
      <c r="R53" s="98"/>
      <c r="S53" s="14"/>
      <c r="T53" s="14"/>
      <c r="U53" s="14"/>
      <c r="V53" s="14"/>
      <c r="W53" s="14"/>
      <c r="X53" s="14"/>
      <c r="Y53" s="14"/>
      <c r="Z53" s="14"/>
      <c r="AA53" s="14"/>
      <c r="AB53" s="14"/>
      <c r="AC53" s="14"/>
      <c r="AD53" s="14"/>
      <c r="AE53" s="14"/>
      <c r="AF53" s="14"/>
      <c r="AG53" s="14"/>
      <c r="AH53" s="14"/>
      <c r="AI53" s="14"/>
      <c r="AJ53" s="14"/>
      <c r="AK53" s="14"/>
      <c r="AL53" s="14"/>
      <c r="AM53" s="14"/>
      <c r="AN53" s="21"/>
      <c r="AO53" s="495"/>
      <c r="AP53" s="488"/>
      <c r="AQ53" s="488"/>
      <c r="AR53" s="488"/>
      <c r="AS53" s="496"/>
      <c r="BA53" s="487"/>
      <c r="BB53" s="488"/>
      <c r="BC53" s="488"/>
      <c r="BD53" s="488"/>
      <c r="BE53" s="488"/>
      <c r="BF53" s="488"/>
      <c r="BG53" s="489"/>
      <c r="BH53" s="171"/>
      <c r="BJ53" s="169" t="s">
        <v>51</v>
      </c>
      <c r="BK53" s="512"/>
      <c r="BL53" s="513"/>
      <c r="BM53" s="513"/>
      <c r="BN53" s="513"/>
      <c r="BO53" s="513"/>
      <c r="BP53" s="514"/>
      <c r="BQ53" s="98"/>
      <c r="BR53" s="14"/>
      <c r="BS53" s="14"/>
      <c r="BT53" s="14"/>
      <c r="BU53" s="14"/>
      <c r="BV53" s="14"/>
      <c r="BW53" s="14"/>
      <c r="BX53" s="14"/>
      <c r="BY53" s="14"/>
      <c r="BZ53" s="14"/>
      <c r="CA53" s="14"/>
      <c r="CB53" s="14"/>
      <c r="CC53" s="14"/>
      <c r="CD53" s="14"/>
      <c r="CE53" s="14"/>
      <c r="CF53" s="14"/>
      <c r="CG53" s="14"/>
      <c r="CH53" s="14"/>
      <c r="CI53" s="14"/>
      <c r="CJ53" s="14"/>
      <c r="CK53" s="14"/>
      <c r="CL53" s="14"/>
      <c r="CM53" s="21"/>
      <c r="CN53" s="495"/>
      <c r="CO53" s="488"/>
      <c r="CP53" s="488"/>
      <c r="CQ53" s="488"/>
      <c r="CR53" s="496"/>
    </row>
    <row r="54" spans="2:96" ht="12" customHeight="1">
      <c r="B54" s="487"/>
      <c r="C54" s="488"/>
      <c r="D54" s="488"/>
      <c r="E54" s="488"/>
      <c r="F54" s="488"/>
      <c r="G54" s="488"/>
      <c r="H54" s="489"/>
      <c r="I54" s="296"/>
      <c r="K54" s="295"/>
      <c r="L54" s="291"/>
      <c r="M54" s="291"/>
      <c r="N54" s="291"/>
      <c r="O54" s="291"/>
      <c r="P54" s="291"/>
      <c r="Q54" s="291"/>
      <c r="R54" s="98"/>
      <c r="S54" s="14"/>
      <c r="T54" s="14"/>
      <c r="U54" s="14"/>
      <c r="V54" s="14"/>
      <c r="W54" s="14"/>
      <c r="X54" s="14"/>
      <c r="Y54" s="14"/>
      <c r="Z54" s="14"/>
      <c r="AA54" s="14"/>
      <c r="AB54" s="14"/>
      <c r="AC54" s="14"/>
      <c r="AD54" s="14"/>
      <c r="AE54" s="14"/>
      <c r="AF54" s="14"/>
      <c r="AG54" s="14"/>
      <c r="AH54" s="14"/>
      <c r="AI54" s="14"/>
      <c r="AJ54" s="14"/>
      <c r="AK54" s="14"/>
      <c r="AL54" s="14"/>
      <c r="AM54" s="14"/>
      <c r="AN54" s="21"/>
      <c r="AO54" s="495"/>
      <c r="AP54" s="488"/>
      <c r="AQ54" s="488"/>
      <c r="AR54" s="488"/>
      <c r="AS54" s="496"/>
      <c r="BA54" s="487"/>
      <c r="BB54" s="488"/>
      <c r="BC54" s="488"/>
      <c r="BD54" s="488"/>
      <c r="BE54" s="488"/>
      <c r="BF54" s="488"/>
      <c r="BG54" s="489"/>
      <c r="BH54" s="171"/>
      <c r="BJ54" s="169"/>
      <c r="BK54" s="162"/>
      <c r="BL54" s="162"/>
      <c r="BM54" s="162"/>
      <c r="BN54" s="162"/>
      <c r="BO54" s="162"/>
      <c r="BP54" s="162"/>
      <c r="BQ54" s="98"/>
      <c r="BR54" s="14"/>
      <c r="BS54" s="14"/>
      <c r="BT54" s="14"/>
      <c r="BU54" s="14"/>
      <c r="BV54" s="14"/>
      <c r="BW54" s="14"/>
      <c r="BX54" s="14"/>
      <c r="BY54" s="14"/>
      <c r="BZ54" s="14"/>
      <c r="CA54" s="14"/>
      <c r="CB54" s="14"/>
      <c r="CC54" s="14"/>
      <c r="CD54" s="14"/>
      <c r="CE54" s="14"/>
      <c r="CF54" s="14"/>
      <c r="CG54" s="14"/>
      <c r="CH54" s="14"/>
      <c r="CI54" s="14"/>
      <c r="CJ54" s="14"/>
      <c r="CK54" s="14"/>
      <c r="CL54" s="14"/>
      <c r="CM54" s="21"/>
      <c r="CN54" s="495"/>
      <c r="CO54" s="488"/>
      <c r="CP54" s="488"/>
      <c r="CQ54" s="488"/>
      <c r="CR54" s="496"/>
    </row>
    <row r="55" spans="2:96" s="100" customFormat="1" ht="26.25" customHeight="1">
      <c r="B55" s="487"/>
      <c r="C55" s="488"/>
      <c r="D55" s="488"/>
      <c r="E55" s="488"/>
      <c r="F55" s="488"/>
      <c r="G55" s="488"/>
      <c r="H55" s="489"/>
      <c r="I55" s="296"/>
      <c r="J55" s="520" t="s">
        <v>492</v>
      </c>
      <c r="K55" s="521"/>
      <c r="L55" s="521"/>
      <c r="M55" s="521"/>
      <c r="N55" s="521"/>
      <c r="O55" s="521"/>
      <c r="P55" s="521"/>
      <c r="Q55" s="521"/>
      <c r="R55" s="521"/>
      <c r="S55" s="518" t="s">
        <v>246</v>
      </c>
      <c r="T55" s="518"/>
      <c r="U55" s="518"/>
      <c r="V55" s="518"/>
      <c r="W55" s="518"/>
      <c r="X55" s="518"/>
      <c r="Y55" s="518"/>
      <c r="Z55" s="518"/>
      <c r="AA55" s="518"/>
      <c r="AB55" s="518"/>
      <c r="AC55" s="518"/>
      <c r="AD55" s="518"/>
      <c r="AE55" s="518"/>
      <c r="AF55" s="518"/>
      <c r="AG55" s="518"/>
      <c r="AH55" s="518"/>
      <c r="AI55" s="518"/>
      <c r="AJ55" s="518"/>
      <c r="AK55" s="518"/>
      <c r="AL55" s="518"/>
      <c r="AM55" s="518"/>
      <c r="AN55" s="519"/>
      <c r="AO55" s="495"/>
      <c r="AP55" s="488"/>
      <c r="AQ55" s="488"/>
      <c r="AR55" s="488"/>
      <c r="AS55" s="496"/>
      <c r="AT55" s="209"/>
      <c r="AU55" s="209"/>
      <c r="AV55" s="209"/>
      <c r="AW55" s="209"/>
      <c r="AX55" s="209"/>
      <c r="AY55" s="209"/>
      <c r="AZ55" s="213"/>
      <c r="BA55" s="487"/>
      <c r="BB55" s="488"/>
      <c r="BC55" s="488"/>
      <c r="BD55" s="488"/>
      <c r="BE55" s="488"/>
      <c r="BF55" s="488"/>
      <c r="BG55" s="489"/>
      <c r="BH55" s="171"/>
      <c r="BI55" s="520" t="s">
        <v>492</v>
      </c>
      <c r="BJ55" s="521"/>
      <c r="BK55" s="521"/>
      <c r="BL55" s="521"/>
      <c r="BM55" s="521"/>
      <c r="BN55" s="521"/>
      <c r="BO55" s="521"/>
      <c r="BP55" s="521"/>
      <c r="BQ55" s="521"/>
      <c r="BR55" s="518" t="s">
        <v>246</v>
      </c>
      <c r="BS55" s="518"/>
      <c r="BT55" s="518"/>
      <c r="BU55" s="518"/>
      <c r="BV55" s="518"/>
      <c r="BW55" s="518"/>
      <c r="BX55" s="518"/>
      <c r="BY55" s="518"/>
      <c r="BZ55" s="518"/>
      <c r="CA55" s="518"/>
      <c r="CB55" s="518"/>
      <c r="CC55" s="518"/>
      <c r="CD55" s="518"/>
      <c r="CE55" s="518"/>
      <c r="CF55" s="518"/>
      <c r="CG55" s="518"/>
      <c r="CH55" s="518"/>
      <c r="CI55" s="518"/>
      <c r="CJ55" s="518"/>
      <c r="CK55" s="518"/>
      <c r="CL55" s="518"/>
      <c r="CM55" s="519"/>
      <c r="CN55" s="495"/>
      <c r="CO55" s="488"/>
      <c r="CP55" s="488"/>
      <c r="CQ55" s="488"/>
      <c r="CR55" s="496"/>
    </row>
    <row r="56" spans="2:96" s="100" customFormat="1" ht="26.25" customHeight="1">
      <c r="B56" s="487"/>
      <c r="C56" s="488"/>
      <c r="D56" s="488"/>
      <c r="E56" s="488"/>
      <c r="F56" s="488"/>
      <c r="G56" s="488"/>
      <c r="H56" s="489"/>
      <c r="I56" s="296"/>
      <c r="J56" s="521"/>
      <c r="K56" s="521"/>
      <c r="L56" s="521"/>
      <c r="M56" s="521"/>
      <c r="N56" s="521"/>
      <c r="O56" s="521"/>
      <c r="P56" s="521"/>
      <c r="Q56" s="521"/>
      <c r="R56" s="521"/>
      <c r="S56" s="518"/>
      <c r="T56" s="518"/>
      <c r="U56" s="518"/>
      <c r="V56" s="518"/>
      <c r="W56" s="518"/>
      <c r="X56" s="518"/>
      <c r="Y56" s="518"/>
      <c r="Z56" s="518"/>
      <c r="AA56" s="518"/>
      <c r="AB56" s="518"/>
      <c r="AC56" s="518"/>
      <c r="AD56" s="518"/>
      <c r="AE56" s="518"/>
      <c r="AF56" s="518"/>
      <c r="AG56" s="518"/>
      <c r="AH56" s="518"/>
      <c r="AI56" s="518"/>
      <c r="AJ56" s="518"/>
      <c r="AK56" s="518"/>
      <c r="AL56" s="518"/>
      <c r="AM56" s="518"/>
      <c r="AN56" s="519"/>
      <c r="AO56" s="495"/>
      <c r="AP56" s="488"/>
      <c r="AQ56" s="488"/>
      <c r="AR56" s="488"/>
      <c r="AS56" s="496"/>
      <c r="AT56" s="209"/>
      <c r="AU56" s="209"/>
      <c r="AV56" s="209"/>
      <c r="AW56" s="209"/>
      <c r="AX56" s="209"/>
      <c r="AY56" s="209"/>
      <c r="AZ56" s="213"/>
      <c r="BA56" s="487"/>
      <c r="BB56" s="488"/>
      <c r="BC56" s="488"/>
      <c r="BD56" s="488"/>
      <c r="BE56" s="488"/>
      <c r="BF56" s="488"/>
      <c r="BG56" s="489"/>
      <c r="BH56" s="171"/>
      <c r="BI56" s="521"/>
      <c r="BJ56" s="521"/>
      <c r="BK56" s="521"/>
      <c r="BL56" s="521"/>
      <c r="BM56" s="521"/>
      <c r="BN56" s="521"/>
      <c r="BO56" s="521"/>
      <c r="BP56" s="521"/>
      <c r="BQ56" s="521"/>
      <c r="BR56" s="518"/>
      <c r="BS56" s="518"/>
      <c r="BT56" s="518"/>
      <c r="BU56" s="518"/>
      <c r="BV56" s="518"/>
      <c r="BW56" s="518"/>
      <c r="BX56" s="518"/>
      <c r="BY56" s="518"/>
      <c r="BZ56" s="518"/>
      <c r="CA56" s="518"/>
      <c r="CB56" s="518"/>
      <c r="CC56" s="518"/>
      <c r="CD56" s="518"/>
      <c r="CE56" s="518"/>
      <c r="CF56" s="518"/>
      <c r="CG56" s="518"/>
      <c r="CH56" s="518"/>
      <c r="CI56" s="518"/>
      <c r="CJ56" s="518"/>
      <c r="CK56" s="518"/>
      <c r="CL56" s="518"/>
      <c r="CM56" s="519"/>
      <c r="CN56" s="495"/>
      <c r="CO56" s="488"/>
      <c r="CP56" s="488"/>
      <c r="CQ56" s="488"/>
      <c r="CR56" s="496"/>
    </row>
    <row r="57" spans="2:96" s="100" customFormat="1" ht="26.25" customHeight="1" thickBot="1">
      <c r="B57" s="487"/>
      <c r="C57" s="488"/>
      <c r="D57" s="488"/>
      <c r="E57" s="488"/>
      <c r="F57" s="488"/>
      <c r="G57" s="488"/>
      <c r="H57" s="489"/>
      <c r="I57" s="296"/>
      <c r="J57" s="98"/>
      <c r="K57" s="207"/>
      <c r="L57" s="14" t="s">
        <v>221</v>
      </c>
      <c r="M57" s="291"/>
      <c r="N57" s="291"/>
      <c r="O57" s="291"/>
      <c r="P57" s="291"/>
      <c r="Q57" s="291"/>
      <c r="R57" s="98"/>
      <c r="S57" s="293"/>
      <c r="T57" s="293"/>
      <c r="U57" s="293"/>
      <c r="V57" s="293"/>
      <c r="W57" s="293"/>
      <c r="X57" s="293"/>
      <c r="Y57" s="293"/>
      <c r="Z57" s="293"/>
      <c r="AA57" s="293"/>
      <c r="AB57" s="293"/>
      <c r="AC57" s="293"/>
      <c r="AD57" s="293"/>
      <c r="AE57" s="293"/>
      <c r="AF57" s="293"/>
      <c r="AG57" s="293"/>
      <c r="AH57" s="293"/>
      <c r="AI57" s="293"/>
      <c r="AJ57" s="293"/>
      <c r="AK57" s="293"/>
      <c r="AL57" s="293"/>
      <c r="AM57" s="293"/>
      <c r="AN57" s="294"/>
      <c r="AO57" s="495"/>
      <c r="AP57" s="488"/>
      <c r="AQ57" s="488"/>
      <c r="AR57" s="488"/>
      <c r="AS57" s="496"/>
      <c r="AT57" s="209" t="b">
        <v>0</v>
      </c>
      <c r="AU57" s="209"/>
      <c r="AV57" s="209"/>
      <c r="AW57" s="209"/>
      <c r="AX57" s="209"/>
      <c r="AY57" s="209"/>
      <c r="AZ57" s="213"/>
      <c r="BA57" s="487"/>
      <c r="BB57" s="488"/>
      <c r="BC57" s="488"/>
      <c r="BD57" s="488"/>
      <c r="BE57" s="488"/>
      <c r="BF57" s="488"/>
      <c r="BG57" s="489"/>
      <c r="BH57" s="171"/>
      <c r="BI57" s="98"/>
      <c r="BJ57" s="105"/>
      <c r="BK57" s="14" t="s">
        <v>221</v>
      </c>
      <c r="BL57" s="162"/>
      <c r="BM57" s="162"/>
      <c r="BN57" s="162"/>
      <c r="BO57" s="162"/>
      <c r="BP57" s="162"/>
      <c r="BQ57" s="98"/>
      <c r="BR57" s="172"/>
      <c r="BS57" s="172"/>
      <c r="BT57" s="172"/>
      <c r="BU57" s="172"/>
      <c r="BV57" s="172"/>
      <c r="BW57" s="172"/>
      <c r="BX57" s="172"/>
      <c r="BY57" s="172"/>
      <c r="BZ57" s="172"/>
      <c r="CA57" s="172"/>
      <c r="CB57" s="172"/>
      <c r="CC57" s="172"/>
      <c r="CD57" s="172"/>
      <c r="CE57" s="172"/>
      <c r="CF57" s="172"/>
      <c r="CG57" s="172"/>
      <c r="CH57" s="172"/>
      <c r="CI57" s="172"/>
      <c r="CJ57" s="172"/>
      <c r="CK57" s="172"/>
      <c r="CL57" s="172"/>
      <c r="CM57" s="173"/>
      <c r="CN57" s="495"/>
      <c r="CO57" s="488"/>
      <c r="CP57" s="488"/>
      <c r="CQ57" s="488"/>
      <c r="CR57" s="496"/>
    </row>
    <row r="58" spans="2:96" s="100" customFormat="1" ht="41.25" customHeight="1" thickBot="1">
      <c r="B58" s="487"/>
      <c r="C58" s="488"/>
      <c r="D58" s="488"/>
      <c r="E58" s="488"/>
      <c r="F58" s="488"/>
      <c r="G58" s="488"/>
      <c r="H58" s="489"/>
      <c r="I58" s="296"/>
      <c r="J58" s="98"/>
      <c r="K58" s="207"/>
      <c r="L58" s="14" t="s">
        <v>240</v>
      </c>
      <c r="M58" s="291"/>
      <c r="N58" s="578"/>
      <c r="O58" s="579"/>
      <c r="P58" s="579"/>
      <c r="Q58" s="579"/>
      <c r="R58" s="579"/>
      <c r="S58" s="579"/>
      <c r="T58" s="579"/>
      <c r="U58" s="579"/>
      <c r="V58" s="579"/>
      <c r="W58" s="579"/>
      <c r="X58" s="579"/>
      <c r="Y58" s="579"/>
      <c r="Z58" s="579"/>
      <c r="AA58" s="579"/>
      <c r="AB58" s="579"/>
      <c r="AC58" s="579"/>
      <c r="AD58" s="579"/>
      <c r="AE58" s="579"/>
      <c r="AF58" s="579"/>
      <c r="AG58" s="580"/>
      <c r="AH58" s="98" t="s">
        <v>241</v>
      </c>
      <c r="AI58" s="98"/>
      <c r="AJ58" s="98"/>
      <c r="AK58" s="98"/>
      <c r="AL58" s="98"/>
      <c r="AM58" s="98"/>
      <c r="AN58" s="99"/>
      <c r="AO58" s="495"/>
      <c r="AP58" s="488"/>
      <c r="AQ58" s="488"/>
      <c r="AR58" s="488"/>
      <c r="AS58" s="496"/>
      <c r="AT58" s="209" t="b">
        <v>0</v>
      </c>
      <c r="AU58" s="209"/>
      <c r="AV58" s="209"/>
      <c r="AW58" s="209"/>
      <c r="AX58" s="209"/>
      <c r="AY58" s="209"/>
      <c r="AZ58" s="213"/>
      <c r="BA58" s="487"/>
      <c r="BB58" s="488"/>
      <c r="BC58" s="488"/>
      <c r="BD58" s="488"/>
      <c r="BE58" s="488"/>
      <c r="BF58" s="488"/>
      <c r="BG58" s="489"/>
      <c r="BH58" s="171"/>
      <c r="BI58" s="98"/>
      <c r="BJ58" s="105"/>
      <c r="BK58" s="14" t="s">
        <v>240</v>
      </c>
      <c r="BL58" s="162"/>
      <c r="BM58" s="578" t="s">
        <v>451</v>
      </c>
      <c r="BN58" s="579"/>
      <c r="BO58" s="579"/>
      <c r="BP58" s="579"/>
      <c r="BQ58" s="579"/>
      <c r="BR58" s="579"/>
      <c r="BS58" s="579"/>
      <c r="BT58" s="579"/>
      <c r="BU58" s="579"/>
      <c r="BV58" s="579"/>
      <c r="BW58" s="579"/>
      <c r="BX58" s="579"/>
      <c r="BY58" s="579"/>
      <c r="BZ58" s="579"/>
      <c r="CA58" s="579"/>
      <c r="CB58" s="579"/>
      <c r="CC58" s="579"/>
      <c r="CD58" s="579"/>
      <c r="CE58" s="579"/>
      <c r="CF58" s="580"/>
      <c r="CG58" s="98" t="s">
        <v>46</v>
      </c>
      <c r="CH58" s="98"/>
      <c r="CI58" s="98"/>
      <c r="CJ58" s="98"/>
      <c r="CK58" s="98"/>
      <c r="CL58" s="98"/>
      <c r="CM58" s="99"/>
      <c r="CN58" s="495"/>
      <c r="CO58" s="488"/>
      <c r="CP58" s="488"/>
      <c r="CQ58" s="488"/>
      <c r="CR58" s="496"/>
    </row>
    <row r="59" spans="2:96" s="100" customFormat="1" ht="41.25" customHeight="1" thickBot="1">
      <c r="B59" s="487"/>
      <c r="C59" s="488"/>
      <c r="D59" s="488"/>
      <c r="E59" s="488"/>
      <c r="F59" s="488"/>
      <c r="G59" s="488"/>
      <c r="H59" s="489"/>
      <c r="I59" s="296"/>
      <c r="J59" s="98"/>
      <c r="K59" s="17"/>
      <c r="L59" s="14"/>
      <c r="M59" s="17" t="s">
        <v>242</v>
      </c>
      <c r="N59" s="578"/>
      <c r="O59" s="579"/>
      <c r="P59" s="579"/>
      <c r="Q59" s="579"/>
      <c r="R59" s="579"/>
      <c r="S59" s="579"/>
      <c r="T59" s="579"/>
      <c r="U59" s="579"/>
      <c r="V59" s="579"/>
      <c r="W59" s="579"/>
      <c r="X59" s="579"/>
      <c r="Y59" s="579"/>
      <c r="Z59" s="579"/>
      <c r="AA59" s="579"/>
      <c r="AB59" s="579"/>
      <c r="AC59" s="579"/>
      <c r="AD59" s="579"/>
      <c r="AE59" s="579"/>
      <c r="AF59" s="579"/>
      <c r="AG59" s="580"/>
      <c r="AH59" s="98" t="s">
        <v>241</v>
      </c>
      <c r="AI59" s="98"/>
      <c r="AJ59" s="98"/>
      <c r="AK59" s="98"/>
      <c r="AL59" s="98"/>
      <c r="AM59" s="98"/>
      <c r="AN59" s="99"/>
      <c r="AO59" s="495"/>
      <c r="AP59" s="488"/>
      <c r="AQ59" s="488"/>
      <c r="AR59" s="488"/>
      <c r="AS59" s="496"/>
      <c r="AT59" s="209"/>
      <c r="AU59" s="209"/>
      <c r="AV59" s="209"/>
      <c r="AW59" s="209"/>
      <c r="AX59" s="209"/>
      <c r="AY59" s="209"/>
      <c r="AZ59" s="213"/>
      <c r="BA59" s="487"/>
      <c r="BB59" s="488"/>
      <c r="BC59" s="488"/>
      <c r="BD59" s="488"/>
      <c r="BE59" s="488"/>
      <c r="BF59" s="488"/>
      <c r="BG59" s="489"/>
      <c r="BH59" s="171"/>
      <c r="BI59" s="98"/>
      <c r="BJ59" s="17"/>
      <c r="BK59" s="14"/>
      <c r="BL59" s="17" t="s">
        <v>242</v>
      </c>
      <c r="BM59" s="578" t="s">
        <v>450</v>
      </c>
      <c r="BN59" s="579"/>
      <c r="BO59" s="579"/>
      <c r="BP59" s="579"/>
      <c r="BQ59" s="579"/>
      <c r="BR59" s="579"/>
      <c r="BS59" s="579"/>
      <c r="BT59" s="579"/>
      <c r="BU59" s="579"/>
      <c r="BV59" s="579"/>
      <c r="BW59" s="579"/>
      <c r="BX59" s="579"/>
      <c r="BY59" s="579"/>
      <c r="BZ59" s="579"/>
      <c r="CA59" s="579"/>
      <c r="CB59" s="579"/>
      <c r="CC59" s="579"/>
      <c r="CD59" s="579"/>
      <c r="CE59" s="579"/>
      <c r="CF59" s="580"/>
      <c r="CG59" s="98" t="s">
        <v>46</v>
      </c>
      <c r="CH59" s="98"/>
      <c r="CI59" s="98"/>
      <c r="CJ59" s="98"/>
      <c r="CK59" s="98"/>
      <c r="CL59" s="98"/>
      <c r="CM59" s="99"/>
      <c r="CN59" s="495"/>
      <c r="CO59" s="488"/>
      <c r="CP59" s="488"/>
      <c r="CQ59" s="488"/>
      <c r="CR59" s="496"/>
    </row>
    <row r="60" spans="2:96" s="100" customFormat="1" ht="41.25" customHeight="1" thickBot="1">
      <c r="B60" s="487"/>
      <c r="C60" s="488"/>
      <c r="D60" s="488"/>
      <c r="E60" s="488"/>
      <c r="F60" s="488"/>
      <c r="G60" s="488"/>
      <c r="H60" s="489"/>
      <c r="I60" s="296"/>
      <c r="J60" s="98"/>
      <c r="K60" s="17"/>
      <c r="L60" s="14"/>
      <c r="M60" s="17" t="s">
        <v>242</v>
      </c>
      <c r="N60" s="598"/>
      <c r="O60" s="599"/>
      <c r="P60" s="599"/>
      <c r="Q60" s="599"/>
      <c r="R60" s="599"/>
      <c r="S60" s="599"/>
      <c r="T60" s="599"/>
      <c r="U60" s="599"/>
      <c r="V60" s="599"/>
      <c r="W60" s="599"/>
      <c r="X60" s="599"/>
      <c r="Y60" s="599"/>
      <c r="Z60" s="599"/>
      <c r="AA60" s="599"/>
      <c r="AB60" s="599"/>
      <c r="AC60" s="599"/>
      <c r="AD60" s="599"/>
      <c r="AE60" s="599"/>
      <c r="AF60" s="599"/>
      <c r="AG60" s="600"/>
      <c r="AH60" s="98" t="s">
        <v>241</v>
      </c>
      <c r="AI60" s="98"/>
      <c r="AJ60" s="98"/>
      <c r="AK60" s="98"/>
      <c r="AL60" s="98"/>
      <c r="AM60" s="98"/>
      <c r="AN60" s="99"/>
      <c r="AO60" s="495"/>
      <c r="AP60" s="488"/>
      <c r="AQ60" s="488"/>
      <c r="AR60" s="488"/>
      <c r="AS60" s="496"/>
      <c r="AT60" s="209"/>
      <c r="AU60" s="209"/>
      <c r="AV60" s="209"/>
      <c r="AW60" s="209"/>
      <c r="AX60" s="209"/>
      <c r="AY60" s="209"/>
      <c r="AZ60" s="213"/>
      <c r="BA60" s="487"/>
      <c r="BB60" s="488"/>
      <c r="BC60" s="488"/>
      <c r="BD60" s="488"/>
      <c r="BE60" s="488"/>
      <c r="BF60" s="488"/>
      <c r="BG60" s="489"/>
      <c r="BH60" s="171"/>
      <c r="BI60" s="98"/>
      <c r="BJ60" s="17"/>
      <c r="BK60" s="14"/>
      <c r="BL60" s="17" t="s">
        <v>242</v>
      </c>
      <c r="BM60" s="578"/>
      <c r="BN60" s="579"/>
      <c r="BO60" s="579"/>
      <c r="BP60" s="579"/>
      <c r="BQ60" s="579"/>
      <c r="BR60" s="579"/>
      <c r="BS60" s="579"/>
      <c r="BT60" s="579"/>
      <c r="BU60" s="579"/>
      <c r="BV60" s="579"/>
      <c r="BW60" s="579"/>
      <c r="BX60" s="579"/>
      <c r="BY60" s="579"/>
      <c r="BZ60" s="579"/>
      <c r="CA60" s="579"/>
      <c r="CB60" s="579"/>
      <c r="CC60" s="579"/>
      <c r="CD60" s="579"/>
      <c r="CE60" s="579"/>
      <c r="CF60" s="580"/>
      <c r="CG60" s="98" t="s">
        <v>46</v>
      </c>
      <c r="CH60" s="98"/>
      <c r="CI60" s="98"/>
      <c r="CJ60" s="98"/>
      <c r="CK60" s="98"/>
      <c r="CL60" s="98"/>
      <c r="CM60" s="99"/>
      <c r="CN60" s="495"/>
      <c r="CO60" s="488"/>
      <c r="CP60" s="488"/>
      <c r="CQ60" s="488"/>
      <c r="CR60" s="496"/>
    </row>
    <row r="61" spans="2:96" s="100" customFormat="1" ht="41.25" customHeight="1" thickBot="1">
      <c r="B61" s="487"/>
      <c r="C61" s="488"/>
      <c r="D61" s="488"/>
      <c r="E61" s="488"/>
      <c r="F61" s="488"/>
      <c r="G61" s="488"/>
      <c r="H61" s="489"/>
      <c r="I61" s="296"/>
      <c r="J61" s="98"/>
      <c r="K61" s="17"/>
      <c r="L61" s="14"/>
      <c r="M61" s="17" t="s">
        <v>242</v>
      </c>
      <c r="N61" s="598"/>
      <c r="O61" s="599"/>
      <c r="P61" s="599"/>
      <c r="Q61" s="599"/>
      <c r="R61" s="599"/>
      <c r="S61" s="599"/>
      <c r="T61" s="599"/>
      <c r="U61" s="599"/>
      <c r="V61" s="599"/>
      <c r="W61" s="599"/>
      <c r="X61" s="599"/>
      <c r="Y61" s="599"/>
      <c r="Z61" s="599"/>
      <c r="AA61" s="599"/>
      <c r="AB61" s="599"/>
      <c r="AC61" s="599"/>
      <c r="AD61" s="599"/>
      <c r="AE61" s="599"/>
      <c r="AF61" s="599"/>
      <c r="AG61" s="600"/>
      <c r="AH61" s="98" t="s">
        <v>241</v>
      </c>
      <c r="AI61" s="98"/>
      <c r="AJ61" s="98"/>
      <c r="AK61" s="98"/>
      <c r="AL61" s="98"/>
      <c r="AM61" s="98"/>
      <c r="AN61" s="99"/>
      <c r="AO61" s="495"/>
      <c r="AP61" s="488"/>
      <c r="AQ61" s="488"/>
      <c r="AR61" s="488"/>
      <c r="AS61" s="496"/>
      <c r="AT61" s="209"/>
      <c r="AU61" s="209"/>
      <c r="AV61" s="209"/>
      <c r="AW61" s="209"/>
      <c r="AX61" s="209"/>
      <c r="AY61" s="209"/>
      <c r="AZ61" s="213"/>
      <c r="BA61" s="487"/>
      <c r="BB61" s="488"/>
      <c r="BC61" s="488"/>
      <c r="BD61" s="488"/>
      <c r="BE61" s="488"/>
      <c r="BF61" s="488"/>
      <c r="BG61" s="489"/>
      <c r="BH61" s="171"/>
      <c r="BI61" s="98"/>
      <c r="BJ61" s="17"/>
      <c r="BK61" s="14"/>
      <c r="BL61" s="17" t="s">
        <v>242</v>
      </c>
      <c r="BM61" s="578"/>
      <c r="BN61" s="579"/>
      <c r="BO61" s="579"/>
      <c r="BP61" s="579"/>
      <c r="BQ61" s="579"/>
      <c r="BR61" s="579"/>
      <c r="BS61" s="579"/>
      <c r="BT61" s="579"/>
      <c r="BU61" s="579"/>
      <c r="BV61" s="579"/>
      <c r="BW61" s="579"/>
      <c r="BX61" s="579"/>
      <c r="BY61" s="579"/>
      <c r="BZ61" s="579"/>
      <c r="CA61" s="579"/>
      <c r="CB61" s="579"/>
      <c r="CC61" s="579"/>
      <c r="CD61" s="579"/>
      <c r="CE61" s="579"/>
      <c r="CF61" s="580"/>
      <c r="CG61" s="98" t="s">
        <v>46</v>
      </c>
      <c r="CH61" s="98"/>
      <c r="CI61" s="98"/>
      <c r="CJ61" s="98"/>
      <c r="CK61" s="98"/>
      <c r="CL61" s="98"/>
      <c r="CM61" s="99"/>
      <c r="CN61" s="495"/>
      <c r="CO61" s="488"/>
      <c r="CP61" s="488"/>
      <c r="CQ61" s="488"/>
      <c r="CR61" s="496"/>
    </row>
    <row r="62" spans="2:96" s="100" customFormat="1" ht="15.75" customHeight="1">
      <c r="B62" s="487"/>
      <c r="C62" s="488"/>
      <c r="D62" s="488"/>
      <c r="E62" s="488"/>
      <c r="F62" s="488"/>
      <c r="G62" s="488"/>
      <c r="H62" s="489"/>
      <c r="I62" s="296"/>
      <c r="J62" s="98"/>
      <c r="K62" s="17"/>
      <c r="L62" s="14"/>
      <c r="M62" s="17"/>
      <c r="N62" s="283"/>
      <c r="O62" s="283"/>
      <c r="P62" s="283"/>
      <c r="Q62" s="283"/>
      <c r="R62" s="283"/>
      <c r="S62" s="283"/>
      <c r="T62" s="283"/>
      <c r="U62" s="283"/>
      <c r="V62" s="283"/>
      <c r="W62" s="283"/>
      <c r="X62" s="283"/>
      <c r="Y62" s="283"/>
      <c r="Z62" s="283"/>
      <c r="AA62" s="283"/>
      <c r="AB62" s="283"/>
      <c r="AC62" s="283"/>
      <c r="AD62" s="283"/>
      <c r="AE62" s="283"/>
      <c r="AF62" s="283"/>
      <c r="AG62" s="283"/>
      <c r="AH62" s="98"/>
      <c r="AI62" s="98"/>
      <c r="AJ62" s="98"/>
      <c r="AK62" s="98"/>
      <c r="AL62" s="98"/>
      <c r="AM62" s="98"/>
      <c r="AN62" s="99"/>
      <c r="AO62" s="495"/>
      <c r="AP62" s="488"/>
      <c r="AQ62" s="488"/>
      <c r="AR62" s="488"/>
      <c r="AS62" s="496"/>
      <c r="AT62" s="209"/>
      <c r="AU62" s="209"/>
      <c r="AV62" s="209"/>
      <c r="AW62" s="209"/>
      <c r="AX62" s="209"/>
      <c r="AY62" s="209"/>
      <c r="AZ62" s="213"/>
      <c r="BA62" s="487"/>
      <c r="BB62" s="488"/>
      <c r="BC62" s="488"/>
      <c r="BD62" s="488"/>
      <c r="BE62" s="488"/>
      <c r="BF62" s="488"/>
      <c r="BG62" s="489"/>
      <c r="BH62" s="171"/>
      <c r="BI62" s="98"/>
      <c r="BJ62" s="17"/>
      <c r="BK62" s="14"/>
      <c r="BL62" s="17"/>
      <c r="BM62" s="166"/>
      <c r="BN62" s="166"/>
      <c r="BO62" s="166"/>
      <c r="BP62" s="166"/>
      <c r="BQ62" s="166"/>
      <c r="BR62" s="166"/>
      <c r="BS62" s="166"/>
      <c r="BT62" s="166"/>
      <c r="BU62" s="166"/>
      <c r="BV62" s="166"/>
      <c r="BW62" s="166"/>
      <c r="BX62" s="166"/>
      <c r="BY62" s="166"/>
      <c r="BZ62" s="166"/>
      <c r="CA62" s="166"/>
      <c r="CB62" s="166"/>
      <c r="CC62" s="166"/>
      <c r="CD62" s="166"/>
      <c r="CE62" s="166"/>
      <c r="CF62" s="166"/>
      <c r="CG62" s="98"/>
      <c r="CH62" s="98"/>
      <c r="CI62" s="98"/>
      <c r="CJ62" s="98"/>
      <c r="CK62" s="98"/>
      <c r="CL62" s="98"/>
      <c r="CM62" s="99"/>
      <c r="CN62" s="495"/>
      <c r="CO62" s="488"/>
      <c r="CP62" s="488"/>
      <c r="CQ62" s="488"/>
      <c r="CR62" s="496"/>
    </row>
    <row r="63" spans="2:96" s="100" customFormat="1" ht="29.25" customHeight="1">
      <c r="B63" s="487"/>
      <c r="C63" s="488"/>
      <c r="D63" s="488"/>
      <c r="E63" s="488"/>
      <c r="F63" s="488"/>
      <c r="G63" s="488"/>
      <c r="H63" s="489"/>
      <c r="I63" s="296"/>
      <c r="J63" s="541" t="s">
        <v>493</v>
      </c>
      <c r="K63" s="541"/>
      <c r="L63" s="541"/>
      <c r="M63" s="541"/>
      <c r="N63" s="541"/>
      <c r="O63" s="541"/>
      <c r="P63" s="541"/>
      <c r="Q63" s="541"/>
      <c r="R63" s="541"/>
      <c r="S63" s="541" t="s">
        <v>247</v>
      </c>
      <c r="T63" s="541"/>
      <c r="U63" s="541"/>
      <c r="V63" s="541"/>
      <c r="W63" s="541"/>
      <c r="X63" s="541"/>
      <c r="Y63" s="541"/>
      <c r="Z63" s="541"/>
      <c r="AA63" s="541"/>
      <c r="AB63" s="541"/>
      <c r="AC63" s="541"/>
      <c r="AD63" s="541"/>
      <c r="AE63" s="541"/>
      <c r="AF63" s="541"/>
      <c r="AG63" s="541"/>
      <c r="AH63" s="541"/>
      <c r="AI63" s="541"/>
      <c r="AJ63" s="541"/>
      <c r="AK63" s="541"/>
      <c r="AL63" s="541"/>
      <c r="AM63" s="541"/>
      <c r="AN63" s="569"/>
      <c r="AO63" s="495"/>
      <c r="AP63" s="488"/>
      <c r="AQ63" s="488"/>
      <c r="AR63" s="488"/>
      <c r="AS63" s="496"/>
      <c r="AT63" s="209"/>
      <c r="AU63" s="209"/>
      <c r="AV63" s="209"/>
      <c r="AW63" s="209"/>
      <c r="AX63" s="209"/>
      <c r="AY63" s="209"/>
      <c r="AZ63" s="213"/>
      <c r="BA63" s="487"/>
      <c r="BB63" s="488"/>
      <c r="BC63" s="488"/>
      <c r="BD63" s="488"/>
      <c r="BE63" s="488"/>
      <c r="BF63" s="488"/>
      <c r="BG63" s="489"/>
      <c r="BH63" s="171"/>
      <c r="BI63" s="520" t="s">
        <v>493</v>
      </c>
      <c r="BJ63" s="520"/>
      <c r="BK63" s="520"/>
      <c r="BL63" s="520"/>
      <c r="BM63" s="520"/>
      <c r="BN63" s="520"/>
      <c r="BO63" s="520"/>
      <c r="BP63" s="520"/>
      <c r="BQ63" s="520"/>
      <c r="BR63" s="541" t="s">
        <v>247</v>
      </c>
      <c r="BS63" s="541"/>
      <c r="BT63" s="541"/>
      <c r="BU63" s="541"/>
      <c r="BV63" s="541"/>
      <c r="BW63" s="541"/>
      <c r="BX63" s="541"/>
      <c r="BY63" s="541"/>
      <c r="BZ63" s="541"/>
      <c r="CA63" s="541"/>
      <c r="CB63" s="541"/>
      <c r="CC63" s="541"/>
      <c r="CD63" s="541"/>
      <c r="CE63" s="541"/>
      <c r="CF63" s="541"/>
      <c r="CG63" s="541"/>
      <c r="CH63" s="541"/>
      <c r="CI63" s="541"/>
      <c r="CJ63" s="541"/>
      <c r="CK63" s="541"/>
      <c r="CL63" s="541"/>
      <c r="CM63" s="569"/>
      <c r="CN63" s="495"/>
      <c r="CO63" s="488"/>
      <c r="CP63" s="488"/>
      <c r="CQ63" s="488"/>
      <c r="CR63" s="496"/>
    </row>
    <row r="64" spans="2:96" s="100" customFormat="1" ht="29.25" customHeight="1">
      <c r="B64" s="487"/>
      <c r="C64" s="488"/>
      <c r="D64" s="488"/>
      <c r="E64" s="488"/>
      <c r="F64" s="488"/>
      <c r="G64" s="488"/>
      <c r="H64" s="489"/>
      <c r="I64" s="296"/>
      <c r="J64" s="541"/>
      <c r="K64" s="541"/>
      <c r="L64" s="541"/>
      <c r="M64" s="541"/>
      <c r="N64" s="541"/>
      <c r="O64" s="541"/>
      <c r="P64" s="541"/>
      <c r="Q64" s="541"/>
      <c r="R64" s="541"/>
      <c r="S64" s="541"/>
      <c r="T64" s="541"/>
      <c r="U64" s="541"/>
      <c r="V64" s="541"/>
      <c r="W64" s="541"/>
      <c r="X64" s="541"/>
      <c r="Y64" s="541"/>
      <c r="Z64" s="541"/>
      <c r="AA64" s="541"/>
      <c r="AB64" s="541"/>
      <c r="AC64" s="541"/>
      <c r="AD64" s="541"/>
      <c r="AE64" s="541"/>
      <c r="AF64" s="541"/>
      <c r="AG64" s="541"/>
      <c r="AH64" s="541"/>
      <c r="AI64" s="541"/>
      <c r="AJ64" s="541"/>
      <c r="AK64" s="541"/>
      <c r="AL64" s="541"/>
      <c r="AM64" s="541"/>
      <c r="AN64" s="569"/>
      <c r="AO64" s="495"/>
      <c r="AP64" s="488"/>
      <c r="AQ64" s="488"/>
      <c r="AR64" s="488"/>
      <c r="AS64" s="496"/>
      <c r="AT64" s="209"/>
      <c r="AU64" s="209"/>
      <c r="AV64" s="209"/>
      <c r="AW64" s="209"/>
      <c r="AX64" s="209"/>
      <c r="AY64" s="209"/>
      <c r="AZ64" s="213"/>
      <c r="BA64" s="487"/>
      <c r="BB64" s="488"/>
      <c r="BC64" s="488"/>
      <c r="BD64" s="488"/>
      <c r="BE64" s="488"/>
      <c r="BF64" s="488"/>
      <c r="BG64" s="489"/>
      <c r="BH64" s="171"/>
      <c r="BI64" s="520"/>
      <c r="BJ64" s="520"/>
      <c r="BK64" s="520"/>
      <c r="BL64" s="520"/>
      <c r="BM64" s="520"/>
      <c r="BN64" s="520"/>
      <c r="BO64" s="520"/>
      <c r="BP64" s="520"/>
      <c r="BQ64" s="520"/>
      <c r="BR64" s="541"/>
      <c r="BS64" s="541"/>
      <c r="BT64" s="541"/>
      <c r="BU64" s="541"/>
      <c r="BV64" s="541"/>
      <c r="BW64" s="541"/>
      <c r="BX64" s="541"/>
      <c r="BY64" s="541"/>
      <c r="BZ64" s="541"/>
      <c r="CA64" s="541"/>
      <c r="CB64" s="541"/>
      <c r="CC64" s="541"/>
      <c r="CD64" s="541"/>
      <c r="CE64" s="541"/>
      <c r="CF64" s="541"/>
      <c r="CG64" s="541"/>
      <c r="CH64" s="541"/>
      <c r="CI64" s="541"/>
      <c r="CJ64" s="541"/>
      <c r="CK64" s="541"/>
      <c r="CL64" s="541"/>
      <c r="CM64" s="569"/>
      <c r="CN64" s="495"/>
      <c r="CO64" s="488"/>
      <c r="CP64" s="488"/>
      <c r="CQ64" s="488"/>
      <c r="CR64" s="496"/>
    </row>
    <row r="65" spans="2:96" s="100" customFormat="1" ht="26.25" customHeight="1">
      <c r="B65" s="487"/>
      <c r="C65" s="488"/>
      <c r="D65" s="488"/>
      <c r="E65" s="488"/>
      <c r="F65" s="488"/>
      <c r="G65" s="488"/>
      <c r="H65" s="489"/>
      <c r="I65" s="296"/>
      <c r="J65" s="98"/>
      <c r="K65" s="406"/>
      <c r="L65" s="284" t="s">
        <v>222</v>
      </c>
      <c r="M65" s="291"/>
      <c r="N65" s="291"/>
      <c r="O65" s="291"/>
      <c r="P65" s="291"/>
      <c r="Q65" s="291"/>
      <c r="R65" s="98"/>
      <c r="S65" s="98"/>
      <c r="T65" s="98"/>
      <c r="U65" s="98"/>
      <c r="V65" s="98"/>
      <c r="W65" s="98"/>
      <c r="X65" s="98"/>
      <c r="Y65" s="98"/>
      <c r="Z65" s="98"/>
      <c r="AA65" s="98"/>
      <c r="AB65" s="98"/>
      <c r="AC65" s="98"/>
      <c r="AD65" s="98"/>
      <c r="AE65" s="98"/>
      <c r="AF65" s="98"/>
      <c r="AG65" s="98"/>
      <c r="AH65" s="98"/>
      <c r="AI65" s="98"/>
      <c r="AJ65" s="98"/>
      <c r="AK65" s="98"/>
      <c r="AL65" s="98"/>
      <c r="AM65" s="98"/>
      <c r="AN65" s="99"/>
      <c r="AO65" s="495"/>
      <c r="AP65" s="488"/>
      <c r="AQ65" s="488"/>
      <c r="AR65" s="488"/>
      <c r="AS65" s="496"/>
      <c r="AT65" s="209" t="b">
        <v>1</v>
      </c>
      <c r="AU65" s="209"/>
      <c r="AV65" s="209"/>
      <c r="AW65" s="209"/>
      <c r="AX65" s="209"/>
      <c r="AY65" s="209"/>
      <c r="AZ65" s="213"/>
      <c r="BA65" s="487"/>
      <c r="BB65" s="488"/>
      <c r="BC65" s="488"/>
      <c r="BD65" s="488"/>
      <c r="BE65" s="488"/>
      <c r="BF65" s="488"/>
      <c r="BG65" s="489"/>
      <c r="BH65" s="171"/>
      <c r="BI65" s="98"/>
      <c r="BJ65" s="406"/>
      <c r="BK65" s="164" t="s">
        <v>222</v>
      </c>
      <c r="BL65" s="162"/>
      <c r="BM65" s="162"/>
      <c r="BN65" s="162"/>
      <c r="BO65" s="162"/>
      <c r="BP65" s="162"/>
      <c r="BQ65" s="98"/>
      <c r="BR65" s="98"/>
      <c r="BS65" s="98"/>
      <c r="BT65" s="98"/>
      <c r="BU65" s="98"/>
      <c r="BV65" s="98"/>
      <c r="BW65" s="98"/>
      <c r="BX65" s="98"/>
      <c r="BY65" s="98"/>
      <c r="BZ65" s="98"/>
      <c r="CA65" s="98"/>
      <c r="CB65" s="98"/>
      <c r="CC65" s="98"/>
      <c r="CD65" s="98"/>
      <c r="CE65" s="98"/>
      <c r="CF65" s="98"/>
      <c r="CG65" s="98"/>
      <c r="CH65" s="98"/>
      <c r="CI65" s="98"/>
      <c r="CJ65" s="98"/>
      <c r="CK65" s="98"/>
      <c r="CL65" s="98"/>
      <c r="CM65" s="99"/>
      <c r="CN65" s="495"/>
      <c r="CO65" s="488"/>
      <c r="CP65" s="488"/>
      <c r="CQ65" s="488"/>
      <c r="CR65" s="496"/>
    </row>
    <row r="66" spans="2:96" s="100" customFormat="1" ht="26.25" customHeight="1">
      <c r="B66" s="487"/>
      <c r="C66" s="488"/>
      <c r="D66" s="488"/>
      <c r="E66" s="488"/>
      <c r="F66" s="488"/>
      <c r="G66" s="488"/>
      <c r="H66" s="489"/>
      <c r="I66" s="296"/>
      <c r="J66" s="98"/>
      <c r="K66" s="105"/>
      <c r="L66" s="284" t="s">
        <v>223</v>
      </c>
      <c r="M66" s="291"/>
      <c r="N66" s="291"/>
      <c r="O66" s="291"/>
      <c r="P66" s="291"/>
      <c r="Q66" s="291"/>
      <c r="R66" s="98"/>
      <c r="S66" s="98"/>
      <c r="T66" s="98"/>
      <c r="U66" s="98"/>
      <c r="V66" s="98"/>
      <c r="W66" s="98"/>
      <c r="X66" s="98"/>
      <c r="Y66" s="98"/>
      <c r="Z66" s="98"/>
      <c r="AA66" s="98"/>
      <c r="AB66" s="98"/>
      <c r="AC66" s="98"/>
      <c r="AD66" s="98"/>
      <c r="AE66" s="98"/>
      <c r="AF66" s="98"/>
      <c r="AG66" s="98"/>
      <c r="AH66" s="98"/>
      <c r="AI66" s="98"/>
      <c r="AJ66" s="98"/>
      <c r="AK66" s="98"/>
      <c r="AL66" s="98"/>
      <c r="AM66" s="98"/>
      <c r="AN66" s="99"/>
      <c r="AO66" s="495"/>
      <c r="AP66" s="488"/>
      <c r="AQ66" s="488"/>
      <c r="AR66" s="488"/>
      <c r="AS66" s="496"/>
      <c r="AT66" s="209" t="b">
        <v>0</v>
      </c>
      <c r="AU66" s="209"/>
      <c r="AV66" s="209"/>
      <c r="AW66" s="209"/>
      <c r="AX66" s="209"/>
      <c r="AY66" s="209"/>
      <c r="AZ66" s="213"/>
      <c r="BA66" s="487"/>
      <c r="BB66" s="488"/>
      <c r="BC66" s="488"/>
      <c r="BD66" s="488"/>
      <c r="BE66" s="488"/>
      <c r="BF66" s="488"/>
      <c r="BG66" s="489"/>
      <c r="BH66" s="171"/>
      <c r="BI66" s="98"/>
      <c r="BJ66" s="105"/>
      <c r="BK66" s="164" t="s">
        <v>223</v>
      </c>
      <c r="BL66" s="162"/>
      <c r="BM66" s="162"/>
      <c r="BN66" s="162"/>
      <c r="BO66" s="162"/>
      <c r="BP66" s="162"/>
      <c r="BQ66" s="98"/>
      <c r="BR66" s="98"/>
      <c r="BS66" s="98"/>
      <c r="BT66" s="98"/>
      <c r="BU66" s="98"/>
      <c r="BV66" s="98"/>
      <c r="BW66" s="98"/>
      <c r="BX66" s="98"/>
      <c r="BY66" s="98"/>
      <c r="BZ66" s="98"/>
      <c r="CA66" s="98"/>
      <c r="CB66" s="98"/>
      <c r="CC66" s="98"/>
      <c r="CD66" s="98"/>
      <c r="CE66" s="98"/>
      <c r="CF66" s="98"/>
      <c r="CG66" s="98"/>
      <c r="CH66" s="98"/>
      <c r="CI66" s="98"/>
      <c r="CJ66" s="98"/>
      <c r="CK66" s="98"/>
      <c r="CL66" s="98"/>
      <c r="CM66" s="99"/>
      <c r="CN66" s="495"/>
      <c r="CO66" s="488"/>
      <c r="CP66" s="488"/>
      <c r="CQ66" s="488"/>
      <c r="CR66" s="496"/>
    </row>
    <row r="67" spans="2:96" s="100" customFormat="1" ht="26.25" customHeight="1">
      <c r="B67" s="487"/>
      <c r="C67" s="488"/>
      <c r="D67" s="488"/>
      <c r="E67" s="488"/>
      <c r="F67" s="488"/>
      <c r="G67" s="488"/>
      <c r="H67" s="489"/>
      <c r="I67" s="296"/>
      <c r="J67" s="98"/>
      <c r="K67" s="406"/>
      <c r="L67" s="284" t="s">
        <v>224</v>
      </c>
      <c r="M67" s="291"/>
      <c r="N67" s="291"/>
      <c r="O67" s="291"/>
      <c r="P67" s="291"/>
      <c r="Q67" s="291"/>
      <c r="R67" s="98"/>
      <c r="S67" s="98"/>
      <c r="T67" s="98"/>
      <c r="U67" s="98"/>
      <c r="V67" s="98"/>
      <c r="W67" s="98"/>
      <c r="X67" s="98"/>
      <c r="Y67" s="98"/>
      <c r="Z67" s="98"/>
      <c r="AA67" s="98"/>
      <c r="AB67" s="98"/>
      <c r="AC67" s="98"/>
      <c r="AD67" s="98"/>
      <c r="AE67" s="98"/>
      <c r="AF67" s="98"/>
      <c r="AG67" s="98"/>
      <c r="AH67" s="98"/>
      <c r="AI67" s="98"/>
      <c r="AJ67" s="98"/>
      <c r="AK67" s="98"/>
      <c r="AL67" s="98"/>
      <c r="AM67" s="98"/>
      <c r="AN67" s="99"/>
      <c r="AO67" s="495"/>
      <c r="AP67" s="488"/>
      <c r="AQ67" s="488"/>
      <c r="AR67" s="488"/>
      <c r="AS67" s="496"/>
      <c r="AT67" s="209" t="b">
        <v>1</v>
      </c>
      <c r="AU67" s="209"/>
      <c r="AV67" s="209"/>
      <c r="AW67" s="209"/>
      <c r="AX67" s="209"/>
      <c r="AY67" s="209"/>
      <c r="AZ67" s="213"/>
      <c r="BA67" s="487"/>
      <c r="BB67" s="488"/>
      <c r="BC67" s="488"/>
      <c r="BD67" s="488"/>
      <c r="BE67" s="488"/>
      <c r="BF67" s="488"/>
      <c r="BG67" s="489"/>
      <c r="BH67" s="171"/>
      <c r="BI67" s="98"/>
      <c r="BJ67" s="406"/>
      <c r="BK67" s="164" t="s">
        <v>188</v>
      </c>
      <c r="BL67" s="162"/>
      <c r="BM67" s="162"/>
      <c r="BN67" s="162"/>
      <c r="BO67" s="162"/>
      <c r="BP67" s="162"/>
      <c r="BQ67" s="98"/>
      <c r="BR67" s="98"/>
      <c r="BS67" s="98"/>
      <c r="BT67" s="98"/>
      <c r="BU67" s="98"/>
      <c r="BV67" s="98"/>
      <c r="BW67" s="98"/>
      <c r="BX67" s="98"/>
      <c r="BY67" s="98"/>
      <c r="BZ67" s="98"/>
      <c r="CA67" s="98"/>
      <c r="CB67" s="98"/>
      <c r="CC67" s="98"/>
      <c r="CD67" s="98"/>
      <c r="CE67" s="98"/>
      <c r="CF67" s="98"/>
      <c r="CG67" s="98"/>
      <c r="CH67" s="98"/>
      <c r="CI67" s="98"/>
      <c r="CJ67" s="98"/>
      <c r="CK67" s="98"/>
      <c r="CL67" s="98"/>
      <c r="CM67" s="99"/>
      <c r="CN67" s="495"/>
      <c r="CO67" s="488"/>
      <c r="CP67" s="488"/>
      <c r="CQ67" s="488"/>
      <c r="CR67" s="496"/>
    </row>
    <row r="68" spans="2:96" s="100" customFormat="1" ht="26.25" customHeight="1" thickBot="1">
      <c r="B68" s="487"/>
      <c r="C68" s="488"/>
      <c r="D68" s="488"/>
      <c r="E68" s="488"/>
      <c r="F68" s="488"/>
      <c r="G68" s="488"/>
      <c r="H68" s="489"/>
      <c r="I68" s="296"/>
      <c r="J68" s="98"/>
      <c r="K68" s="406"/>
      <c r="L68" s="284" t="s">
        <v>225</v>
      </c>
      <c r="M68" s="291"/>
      <c r="N68" s="291"/>
      <c r="O68" s="291"/>
      <c r="P68" s="291"/>
      <c r="Q68" s="291"/>
      <c r="R68" s="98"/>
      <c r="S68" s="98"/>
      <c r="T68" s="98"/>
      <c r="U68" s="98"/>
      <c r="V68" s="98"/>
      <c r="W68" s="98"/>
      <c r="X68" s="98"/>
      <c r="Y68" s="98"/>
      <c r="Z68" s="98"/>
      <c r="AA68" s="98"/>
      <c r="AB68" s="98"/>
      <c r="AC68" s="98"/>
      <c r="AD68" s="98"/>
      <c r="AE68" s="98"/>
      <c r="AF68" s="98"/>
      <c r="AG68" s="98"/>
      <c r="AH68" s="98"/>
      <c r="AI68" s="98"/>
      <c r="AJ68" s="98"/>
      <c r="AK68" s="98"/>
      <c r="AL68" s="98"/>
      <c r="AM68" s="98"/>
      <c r="AN68" s="99"/>
      <c r="AO68" s="495"/>
      <c r="AP68" s="488"/>
      <c r="AQ68" s="488"/>
      <c r="AR68" s="488"/>
      <c r="AS68" s="496"/>
      <c r="AT68" s="209" t="b">
        <v>1</v>
      </c>
      <c r="AU68" s="209"/>
      <c r="AV68" s="209"/>
      <c r="AW68" s="209"/>
      <c r="AX68" s="209"/>
      <c r="AY68" s="209"/>
      <c r="AZ68" s="213"/>
      <c r="BA68" s="487"/>
      <c r="BB68" s="488"/>
      <c r="BC68" s="488"/>
      <c r="BD68" s="488"/>
      <c r="BE68" s="488"/>
      <c r="BF68" s="488"/>
      <c r="BG68" s="489"/>
      <c r="BH68" s="171"/>
      <c r="BI68" s="98"/>
      <c r="BJ68" s="406"/>
      <c r="BK68" s="164" t="s">
        <v>225</v>
      </c>
      <c r="BL68" s="162"/>
      <c r="BM68" s="162"/>
      <c r="BN68" s="162"/>
      <c r="BO68" s="162"/>
      <c r="BP68" s="162"/>
      <c r="BQ68" s="98"/>
      <c r="BR68" s="98"/>
      <c r="BS68" s="98"/>
      <c r="BT68" s="98"/>
      <c r="BU68" s="98"/>
      <c r="BV68" s="98"/>
      <c r="BW68" s="98"/>
      <c r="BX68" s="98"/>
      <c r="BY68" s="98"/>
      <c r="BZ68" s="98"/>
      <c r="CA68" s="98"/>
      <c r="CB68" s="98"/>
      <c r="CC68" s="98"/>
      <c r="CD68" s="98"/>
      <c r="CE68" s="98"/>
      <c r="CF68" s="98"/>
      <c r="CG68" s="98"/>
      <c r="CH68" s="98"/>
      <c r="CI68" s="98"/>
      <c r="CJ68" s="98"/>
      <c r="CK68" s="98"/>
      <c r="CL68" s="98"/>
      <c r="CM68" s="99"/>
      <c r="CN68" s="495"/>
      <c r="CO68" s="488"/>
      <c r="CP68" s="488"/>
      <c r="CQ68" s="488"/>
      <c r="CR68" s="496"/>
    </row>
    <row r="69" spans="2:96" s="100" customFormat="1" ht="41.25" customHeight="1" thickBot="1">
      <c r="B69" s="487"/>
      <c r="C69" s="488"/>
      <c r="D69" s="488"/>
      <c r="E69" s="488"/>
      <c r="F69" s="488"/>
      <c r="G69" s="488"/>
      <c r="H69" s="489"/>
      <c r="I69" s="296"/>
      <c r="J69" s="98"/>
      <c r="K69" s="105"/>
      <c r="L69" s="14" t="s">
        <v>240</v>
      </c>
      <c r="M69" s="291"/>
      <c r="N69" s="578"/>
      <c r="O69" s="579"/>
      <c r="P69" s="579"/>
      <c r="Q69" s="579"/>
      <c r="R69" s="579"/>
      <c r="S69" s="579"/>
      <c r="T69" s="579"/>
      <c r="U69" s="579"/>
      <c r="V69" s="579"/>
      <c r="W69" s="579"/>
      <c r="X69" s="579"/>
      <c r="Y69" s="579"/>
      <c r="Z69" s="579"/>
      <c r="AA69" s="579"/>
      <c r="AB69" s="579"/>
      <c r="AC69" s="579"/>
      <c r="AD69" s="579"/>
      <c r="AE69" s="579"/>
      <c r="AF69" s="579"/>
      <c r="AG69" s="580"/>
      <c r="AH69" s="98" t="s">
        <v>241</v>
      </c>
      <c r="AI69" s="98"/>
      <c r="AJ69" s="98"/>
      <c r="AK69" s="98"/>
      <c r="AL69" s="98"/>
      <c r="AM69" s="98"/>
      <c r="AN69" s="99"/>
      <c r="AO69" s="495"/>
      <c r="AP69" s="488"/>
      <c r="AQ69" s="488"/>
      <c r="AR69" s="488"/>
      <c r="AS69" s="496"/>
      <c r="AT69" s="209" t="b">
        <v>0</v>
      </c>
      <c r="AU69" s="209"/>
      <c r="AV69" s="209"/>
      <c r="AW69" s="209"/>
      <c r="AX69" s="209"/>
      <c r="AY69" s="209"/>
      <c r="AZ69" s="213"/>
      <c r="BA69" s="487"/>
      <c r="BB69" s="488"/>
      <c r="BC69" s="488"/>
      <c r="BD69" s="488"/>
      <c r="BE69" s="488"/>
      <c r="BF69" s="488"/>
      <c r="BG69" s="489"/>
      <c r="BH69" s="171"/>
      <c r="BI69" s="98"/>
      <c r="BJ69" s="105"/>
      <c r="BK69" s="14" t="s">
        <v>240</v>
      </c>
      <c r="BL69" s="162"/>
      <c r="BM69" s="578" t="s">
        <v>352</v>
      </c>
      <c r="BN69" s="579"/>
      <c r="BO69" s="579"/>
      <c r="BP69" s="579"/>
      <c r="BQ69" s="579"/>
      <c r="BR69" s="579"/>
      <c r="BS69" s="579"/>
      <c r="BT69" s="579"/>
      <c r="BU69" s="579"/>
      <c r="BV69" s="579"/>
      <c r="BW69" s="579"/>
      <c r="BX69" s="579"/>
      <c r="BY69" s="579"/>
      <c r="BZ69" s="579"/>
      <c r="CA69" s="579"/>
      <c r="CB69" s="579"/>
      <c r="CC69" s="579"/>
      <c r="CD69" s="579"/>
      <c r="CE69" s="579"/>
      <c r="CF69" s="580"/>
      <c r="CG69" s="98" t="s">
        <v>46</v>
      </c>
      <c r="CH69" s="98"/>
      <c r="CI69" s="98"/>
      <c r="CJ69" s="98"/>
      <c r="CK69" s="98"/>
      <c r="CL69" s="98"/>
      <c r="CM69" s="99"/>
      <c r="CN69" s="495"/>
      <c r="CO69" s="488"/>
      <c r="CP69" s="488"/>
      <c r="CQ69" s="488"/>
      <c r="CR69" s="496"/>
    </row>
    <row r="70" spans="2:96" s="100" customFormat="1" ht="41.25" customHeight="1" thickBot="1">
      <c r="B70" s="487"/>
      <c r="C70" s="488"/>
      <c r="D70" s="488"/>
      <c r="E70" s="488"/>
      <c r="F70" s="488"/>
      <c r="G70" s="488"/>
      <c r="H70" s="489"/>
      <c r="I70" s="296"/>
      <c r="J70" s="98"/>
      <c r="K70" s="17"/>
      <c r="L70" s="284"/>
      <c r="M70" s="17" t="s">
        <v>242</v>
      </c>
      <c r="N70" s="578"/>
      <c r="O70" s="579"/>
      <c r="P70" s="579"/>
      <c r="Q70" s="579"/>
      <c r="R70" s="579"/>
      <c r="S70" s="579"/>
      <c r="T70" s="579"/>
      <c r="U70" s="579"/>
      <c r="V70" s="579"/>
      <c r="W70" s="579"/>
      <c r="X70" s="579"/>
      <c r="Y70" s="579"/>
      <c r="Z70" s="579"/>
      <c r="AA70" s="579"/>
      <c r="AB70" s="579"/>
      <c r="AC70" s="579"/>
      <c r="AD70" s="579"/>
      <c r="AE70" s="579"/>
      <c r="AF70" s="579"/>
      <c r="AG70" s="580"/>
      <c r="AH70" s="98" t="s">
        <v>241</v>
      </c>
      <c r="AI70" s="98"/>
      <c r="AJ70" s="98"/>
      <c r="AK70" s="98"/>
      <c r="AL70" s="98"/>
      <c r="AM70" s="98"/>
      <c r="AN70" s="99"/>
      <c r="AO70" s="495"/>
      <c r="AP70" s="488"/>
      <c r="AQ70" s="488"/>
      <c r="AR70" s="488"/>
      <c r="AS70" s="496"/>
      <c r="AT70" s="209"/>
      <c r="AU70" s="209"/>
      <c r="AV70" s="209"/>
      <c r="AW70" s="209"/>
      <c r="AX70" s="209"/>
      <c r="AY70" s="209"/>
      <c r="AZ70" s="213"/>
      <c r="BA70" s="487"/>
      <c r="BB70" s="488"/>
      <c r="BC70" s="488"/>
      <c r="BD70" s="488"/>
      <c r="BE70" s="488"/>
      <c r="BF70" s="488"/>
      <c r="BG70" s="489"/>
      <c r="BH70" s="171"/>
      <c r="BI70" s="98"/>
      <c r="BJ70" s="17"/>
      <c r="BK70" s="164"/>
      <c r="BL70" s="17" t="s">
        <v>242</v>
      </c>
      <c r="BM70" s="578" t="s">
        <v>452</v>
      </c>
      <c r="BN70" s="579"/>
      <c r="BO70" s="579"/>
      <c r="BP70" s="579"/>
      <c r="BQ70" s="579"/>
      <c r="BR70" s="579"/>
      <c r="BS70" s="579"/>
      <c r="BT70" s="579"/>
      <c r="BU70" s="579"/>
      <c r="BV70" s="579"/>
      <c r="BW70" s="579"/>
      <c r="BX70" s="579"/>
      <c r="BY70" s="579"/>
      <c r="BZ70" s="579"/>
      <c r="CA70" s="579"/>
      <c r="CB70" s="579"/>
      <c r="CC70" s="579"/>
      <c r="CD70" s="579"/>
      <c r="CE70" s="579"/>
      <c r="CF70" s="580"/>
      <c r="CG70" s="98" t="s">
        <v>46</v>
      </c>
      <c r="CH70" s="98"/>
      <c r="CI70" s="98"/>
      <c r="CJ70" s="98"/>
      <c r="CK70" s="98"/>
      <c r="CL70" s="98"/>
      <c r="CM70" s="99"/>
      <c r="CN70" s="495"/>
      <c r="CO70" s="488"/>
      <c r="CP70" s="488"/>
      <c r="CQ70" s="488"/>
      <c r="CR70" s="496"/>
    </row>
    <row r="71" spans="2:96" s="100" customFormat="1" ht="41.25" customHeight="1" thickBot="1">
      <c r="B71" s="487"/>
      <c r="C71" s="488"/>
      <c r="D71" s="488"/>
      <c r="E71" s="488"/>
      <c r="F71" s="488"/>
      <c r="G71" s="488"/>
      <c r="H71" s="489"/>
      <c r="I71" s="296"/>
      <c r="J71" s="98"/>
      <c r="K71" s="17"/>
      <c r="L71" s="284"/>
      <c r="M71" s="17" t="s">
        <v>242</v>
      </c>
      <c r="N71" s="598"/>
      <c r="O71" s="599"/>
      <c r="P71" s="599"/>
      <c r="Q71" s="599"/>
      <c r="R71" s="599"/>
      <c r="S71" s="599"/>
      <c r="T71" s="599"/>
      <c r="U71" s="599"/>
      <c r="V71" s="599"/>
      <c r="W71" s="599"/>
      <c r="X71" s="599"/>
      <c r="Y71" s="599"/>
      <c r="Z71" s="599"/>
      <c r="AA71" s="599"/>
      <c r="AB71" s="599"/>
      <c r="AC71" s="599"/>
      <c r="AD71" s="599"/>
      <c r="AE71" s="599"/>
      <c r="AF71" s="599"/>
      <c r="AG71" s="600"/>
      <c r="AH71" s="98" t="s">
        <v>241</v>
      </c>
      <c r="AI71" s="98"/>
      <c r="AJ71" s="98"/>
      <c r="AK71" s="98"/>
      <c r="AL71" s="98"/>
      <c r="AM71" s="98"/>
      <c r="AN71" s="99"/>
      <c r="AO71" s="495"/>
      <c r="AP71" s="488"/>
      <c r="AQ71" s="488"/>
      <c r="AR71" s="488"/>
      <c r="AS71" s="496"/>
      <c r="AT71" s="209"/>
      <c r="AU71" s="209"/>
      <c r="AV71" s="209"/>
      <c r="AW71" s="209"/>
      <c r="AX71" s="209"/>
      <c r="AY71" s="209"/>
      <c r="AZ71" s="213"/>
      <c r="BA71" s="487"/>
      <c r="BB71" s="488"/>
      <c r="BC71" s="488"/>
      <c r="BD71" s="488"/>
      <c r="BE71" s="488"/>
      <c r="BF71" s="488"/>
      <c r="BG71" s="489"/>
      <c r="BH71" s="171"/>
      <c r="BI71" s="98"/>
      <c r="BJ71" s="17"/>
      <c r="BK71" s="164"/>
      <c r="BL71" s="17" t="s">
        <v>242</v>
      </c>
      <c r="BM71" s="578"/>
      <c r="BN71" s="579"/>
      <c r="BO71" s="579"/>
      <c r="BP71" s="579"/>
      <c r="BQ71" s="579"/>
      <c r="BR71" s="579"/>
      <c r="BS71" s="579"/>
      <c r="BT71" s="579"/>
      <c r="BU71" s="579"/>
      <c r="BV71" s="579"/>
      <c r="BW71" s="579"/>
      <c r="BX71" s="579"/>
      <c r="BY71" s="579"/>
      <c r="BZ71" s="579"/>
      <c r="CA71" s="579"/>
      <c r="CB71" s="579"/>
      <c r="CC71" s="579"/>
      <c r="CD71" s="579"/>
      <c r="CE71" s="579"/>
      <c r="CF71" s="580"/>
      <c r="CG71" s="98" t="s">
        <v>46</v>
      </c>
      <c r="CH71" s="98"/>
      <c r="CI71" s="98"/>
      <c r="CJ71" s="98"/>
      <c r="CK71" s="98"/>
      <c r="CL71" s="98"/>
      <c r="CM71" s="99"/>
      <c r="CN71" s="495"/>
      <c r="CO71" s="488"/>
      <c r="CP71" s="488"/>
      <c r="CQ71" s="488"/>
      <c r="CR71" s="496"/>
    </row>
    <row r="72" spans="2:96" s="100" customFormat="1" ht="41.25" customHeight="1" thickBot="1">
      <c r="B72" s="487"/>
      <c r="C72" s="488"/>
      <c r="D72" s="488"/>
      <c r="E72" s="488"/>
      <c r="F72" s="488"/>
      <c r="G72" s="488"/>
      <c r="H72" s="489"/>
      <c r="I72" s="296"/>
      <c r="J72" s="98"/>
      <c r="K72" s="17"/>
      <c r="L72" s="284"/>
      <c r="M72" s="17" t="s">
        <v>242</v>
      </c>
      <c r="N72" s="598"/>
      <c r="O72" s="599"/>
      <c r="P72" s="599"/>
      <c r="Q72" s="599"/>
      <c r="R72" s="599"/>
      <c r="S72" s="599"/>
      <c r="T72" s="599"/>
      <c r="U72" s="599"/>
      <c r="V72" s="599"/>
      <c r="W72" s="599"/>
      <c r="X72" s="599"/>
      <c r="Y72" s="599"/>
      <c r="Z72" s="599"/>
      <c r="AA72" s="599"/>
      <c r="AB72" s="599"/>
      <c r="AC72" s="599"/>
      <c r="AD72" s="599"/>
      <c r="AE72" s="599"/>
      <c r="AF72" s="599"/>
      <c r="AG72" s="600"/>
      <c r="AH72" s="98" t="s">
        <v>241</v>
      </c>
      <c r="AI72" s="98"/>
      <c r="AJ72" s="98"/>
      <c r="AK72" s="98"/>
      <c r="AL72" s="98"/>
      <c r="AM72" s="98"/>
      <c r="AN72" s="99"/>
      <c r="AO72" s="495"/>
      <c r="AP72" s="488"/>
      <c r="AQ72" s="488"/>
      <c r="AR72" s="488"/>
      <c r="AS72" s="496"/>
      <c r="AT72" s="209"/>
      <c r="AU72" s="209"/>
      <c r="AV72" s="209"/>
      <c r="AW72" s="209"/>
      <c r="AX72" s="209"/>
      <c r="AY72" s="209"/>
      <c r="AZ72" s="213"/>
      <c r="BA72" s="487"/>
      <c r="BB72" s="488"/>
      <c r="BC72" s="488"/>
      <c r="BD72" s="488"/>
      <c r="BE72" s="488"/>
      <c r="BF72" s="488"/>
      <c r="BG72" s="489"/>
      <c r="BH72" s="171"/>
      <c r="BI72" s="98"/>
      <c r="BJ72" s="17"/>
      <c r="BK72" s="164"/>
      <c r="BL72" s="17" t="s">
        <v>242</v>
      </c>
      <c r="BM72" s="578"/>
      <c r="BN72" s="579"/>
      <c r="BO72" s="579"/>
      <c r="BP72" s="579"/>
      <c r="BQ72" s="579"/>
      <c r="BR72" s="579"/>
      <c r="BS72" s="579"/>
      <c r="BT72" s="579"/>
      <c r="BU72" s="579"/>
      <c r="BV72" s="579"/>
      <c r="BW72" s="579"/>
      <c r="BX72" s="579"/>
      <c r="BY72" s="579"/>
      <c r="BZ72" s="579"/>
      <c r="CA72" s="579"/>
      <c r="CB72" s="579"/>
      <c r="CC72" s="579"/>
      <c r="CD72" s="579"/>
      <c r="CE72" s="579"/>
      <c r="CF72" s="580"/>
      <c r="CG72" s="98" t="s">
        <v>46</v>
      </c>
      <c r="CH72" s="98"/>
      <c r="CI72" s="98"/>
      <c r="CJ72" s="98"/>
      <c r="CK72" s="98"/>
      <c r="CL72" s="98"/>
      <c r="CM72" s="99"/>
      <c r="CN72" s="495"/>
      <c r="CO72" s="488"/>
      <c r="CP72" s="488"/>
      <c r="CQ72" s="488"/>
      <c r="CR72" s="496"/>
    </row>
    <row r="73" spans="2:96" s="100" customFormat="1" ht="10.5" customHeight="1">
      <c r="B73" s="487"/>
      <c r="C73" s="488"/>
      <c r="D73" s="488"/>
      <c r="E73" s="488"/>
      <c r="F73" s="488"/>
      <c r="G73" s="488"/>
      <c r="H73" s="489"/>
      <c r="I73" s="296"/>
      <c r="J73" s="98"/>
      <c r="K73" s="17"/>
      <c r="L73" s="284"/>
      <c r="M73" s="291"/>
      <c r="N73" s="291"/>
      <c r="O73" s="291"/>
      <c r="P73" s="291"/>
      <c r="Q73" s="291"/>
      <c r="R73" s="98"/>
      <c r="S73" s="98"/>
      <c r="T73" s="98"/>
      <c r="U73" s="98"/>
      <c r="V73" s="98"/>
      <c r="W73" s="98"/>
      <c r="X73" s="98"/>
      <c r="Y73" s="98"/>
      <c r="Z73" s="98"/>
      <c r="AA73" s="98"/>
      <c r="AB73" s="98"/>
      <c r="AC73" s="98"/>
      <c r="AD73" s="98"/>
      <c r="AE73" s="98"/>
      <c r="AF73" s="98"/>
      <c r="AG73" s="98"/>
      <c r="AH73" s="98"/>
      <c r="AI73" s="98"/>
      <c r="AJ73" s="98"/>
      <c r="AK73" s="98"/>
      <c r="AL73" s="98"/>
      <c r="AM73" s="98"/>
      <c r="AN73" s="99"/>
      <c r="AO73" s="495"/>
      <c r="AP73" s="488"/>
      <c r="AQ73" s="488"/>
      <c r="AR73" s="488"/>
      <c r="AS73" s="496"/>
      <c r="AT73" s="209"/>
      <c r="AU73" s="209"/>
      <c r="AV73" s="209"/>
      <c r="AW73" s="209"/>
      <c r="AX73" s="209"/>
      <c r="AY73" s="209"/>
      <c r="AZ73" s="213"/>
      <c r="BA73" s="487"/>
      <c r="BB73" s="488"/>
      <c r="BC73" s="488"/>
      <c r="BD73" s="488"/>
      <c r="BE73" s="488"/>
      <c r="BF73" s="488"/>
      <c r="BG73" s="489"/>
      <c r="BH73" s="171"/>
      <c r="BI73" s="98"/>
      <c r="BJ73" s="17"/>
      <c r="BK73" s="164"/>
      <c r="BL73" s="162"/>
      <c r="BM73" s="162"/>
      <c r="BN73" s="162"/>
      <c r="BO73" s="162"/>
      <c r="BP73" s="162"/>
      <c r="BQ73" s="98"/>
      <c r="BR73" s="98"/>
      <c r="BS73" s="98"/>
      <c r="BT73" s="98"/>
      <c r="BU73" s="98"/>
      <c r="BV73" s="98"/>
      <c r="BW73" s="98"/>
      <c r="BX73" s="98"/>
      <c r="BY73" s="98"/>
      <c r="BZ73" s="98"/>
      <c r="CA73" s="98"/>
      <c r="CB73" s="98"/>
      <c r="CC73" s="98"/>
      <c r="CD73" s="98"/>
      <c r="CE73" s="98"/>
      <c r="CF73" s="98"/>
      <c r="CG73" s="98"/>
      <c r="CH73" s="98"/>
      <c r="CI73" s="98"/>
      <c r="CJ73" s="98"/>
      <c r="CK73" s="98"/>
      <c r="CL73" s="98"/>
      <c r="CM73" s="99"/>
      <c r="CN73" s="495"/>
      <c r="CO73" s="488"/>
      <c r="CP73" s="488"/>
      <c r="CQ73" s="488"/>
      <c r="CR73" s="496"/>
    </row>
    <row r="74" spans="2:96" ht="26.25" customHeight="1">
      <c r="B74" s="487" t="s">
        <v>494</v>
      </c>
      <c r="C74" s="488"/>
      <c r="D74" s="488"/>
      <c r="E74" s="488"/>
      <c r="F74" s="488"/>
      <c r="G74" s="488"/>
      <c r="H74" s="489"/>
      <c r="I74" s="296"/>
      <c r="J74" s="518" t="s">
        <v>728</v>
      </c>
      <c r="K74" s="518"/>
      <c r="L74" s="518"/>
      <c r="M74" s="518"/>
      <c r="N74" s="518"/>
      <c r="O74" s="518"/>
      <c r="P74" s="518"/>
      <c r="Q74" s="518"/>
      <c r="R74" s="587" t="s">
        <v>727</v>
      </c>
      <c r="S74" s="587"/>
      <c r="T74" s="587"/>
      <c r="U74" s="587"/>
      <c r="V74" s="587"/>
      <c r="W74" s="587"/>
      <c r="X74" s="587"/>
      <c r="Y74" s="587"/>
      <c r="Z74" s="587"/>
      <c r="AA74" s="587"/>
      <c r="AB74" s="587"/>
      <c r="AC74" s="587"/>
      <c r="AD74" s="587"/>
      <c r="AE74" s="587"/>
      <c r="AF74" s="587"/>
      <c r="AG74" s="587"/>
      <c r="AH74" s="587"/>
      <c r="AI74" s="587"/>
      <c r="AJ74" s="587"/>
      <c r="AK74" s="587"/>
      <c r="AL74" s="587"/>
      <c r="AM74" s="587"/>
      <c r="AN74" s="588"/>
      <c r="AO74" s="495" t="s">
        <v>438</v>
      </c>
      <c r="AP74" s="488"/>
      <c r="AQ74" s="488"/>
      <c r="AR74" s="488"/>
      <c r="AS74" s="496"/>
      <c r="BA74" s="487" t="s">
        <v>494</v>
      </c>
      <c r="BB74" s="488"/>
      <c r="BC74" s="488"/>
      <c r="BD74" s="488"/>
      <c r="BE74" s="488"/>
      <c r="BF74" s="488"/>
      <c r="BG74" s="489"/>
      <c r="BH74" s="171"/>
      <c r="BI74" s="587" t="s">
        <v>728</v>
      </c>
      <c r="BJ74" s="587"/>
      <c r="BK74" s="587"/>
      <c r="BL74" s="587"/>
      <c r="BM74" s="587"/>
      <c r="BN74" s="587"/>
      <c r="BO74" s="587"/>
      <c r="BP74" s="587"/>
      <c r="BQ74" s="587" t="s">
        <v>461</v>
      </c>
      <c r="BR74" s="587"/>
      <c r="BS74" s="587"/>
      <c r="BT74" s="587"/>
      <c r="BU74" s="587"/>
      <c r="BV74" s="587"/>
      <c r="BW74" s="587"/>
      <c r="BX74" s="587"/>
      <c r="BY74" s="587"/>
      <c r="BZ74" s="587"/>
      <c r="CA74" s="587"/>
      <c r="CB74" s="587"/>
      <c r="CC74" s="587"/>
      <c r="CD74" s="587"/>
      <c r="CE74" s="587"/>
      <c r="CF74" s="587"/>
      <c r="CG74" s="587"/>
      <c r="CH74" s="587"/>
      <c r="CI74" s="587"/>
      <c r="CJ74" s="587"/>
      <c r="CK74" s="587"/>
      <c r="CL74" s="587"/>
      <c r="CM74" s="588"/>
      <c r="CN74" s="495" t="s">
        <v>438</v>
      </c>
      <c r="CO74" s="488"/>
      <c r="CP74" s="488"/>
      <c r="CQ74" s="488"/>
      <c r="CR74" s="496"/>
    </row>
    <row r="75" spans="2:96" ht="26.25" customHeight="1" thickBot="1">
      <c r="B75" s="487"/>
      <c r="C75" s="488"/>
      <c r="D75" s="488"/>
      <c r="E75" s="488"/>
      <c r="F75" s="488"/>
      <c r="G75" s="488"/>
      <c r="H75" s="489"/>
      <c r="I75" s="296"/>
      <c r="J75" s="518"/>
      <c r="K75" s="518"/>
      <c r="L75" s="518"/>
      <c r="M75" s="518"/>
      <c r="N75" s="518"/>
      <c r="O75" s="518"/>
      <c r="P75" s="518"/>
      <c r="Q75" s="518"/>
      <c r="R75" s="587"/>
      <c r="S75" s="587"/>
      <c r="T75" s="587"/>
      <c r="U75" s="587"/>
      <c r="V75" s="587"/>
      <c r="W75" s="587"/>
      <c r="X75" s="587"/>
      <c r="Y75" s="587"/>
      <c r="Z75" s="587"/>
      <c r="AA75" s="587"/>
      <c r="AB75" s="587"/>
      <c r="AC75" s="587"/>
      <c r="AD75" s="587"/>
      <c r="AE75" s="587"/>
      <c r="AF75" s="587"/>
      <c r="AG75" s="587"/>
      <c r="AH75" s="587"/>
      <c r="AI75" s="587"/>
      <c r="AJ75" s="587"/>
      <c r="AK75" s="587"/>
      <c r="AL75" s="587"/>
      <c r="AM75" s="587"/>
      <c r="AN75" s="588"/>
      <c r="AO75" s="495"/>
      <c r="AP75" s="488"/>
      <c r="AQ75" s="488"/>
      <c r="AR75" s="488"/>
      <c r="AS75" s="496"/>
      <c r="BA75" s="487"/>
      <c r="BB75" s="488"/>
      <c r="BC75" s="488"/>
      <c r="BD75" s="488"/>
      <c r="BE75" s="488"/>
      <c r="BF75" s="488"/>
      <c r="BG75" s="489"/>
      <c r="BH75" s="171"/>
      <c r="BI75" s="587"/>
      <c r="BJ75" s="587"/>
      <c r="BK75" s="587"/>
      <c r="BL75" s="587"/>
      <c r="BM75" s="587"/>
      <c r="BN75" s="587"/>
      <c r="BO75" s="587"/>
      <c r="BP75" s="587"/>
      <c r="BQ75" s="587"/>
      <c r="BR75" s="587"/>
      <c r="BS75" s="587"/>
      <c r="BT75" s="587"/>
      <c r="BU75" s="587"/>
      <c r="BV75" s="587"/>
      <c r="BW75" s="587"/>
      <c r="BX75" s="587"/>
      <c r="BY75" s="587"/>
      <c r="BZ75" s="587"/>
      <c r="CA75" s="587"/>
      <c r="CB75" s="587"/>
      <c r="CC75" s="587"/>
      <c r="CD75" s="587"/>
      <c r="CE75" s="587"/>
      <c r="CF75" s="587"/>
      <c r="CG75" s="587"/>
      <c r="CH75" s="587"/>
      <c r="CI75" s="587"/>
      <c r="CJ75" s="587"/>
      <c r="CK75" s="587"/>
      <c r="CL75" s="587"/>
      <c r="CM75" s="588"/>
      <c r="CN75" s="495"/>
      <c r="CO75" s="488"/>
      <c r="CP75" s="488"/>
      <c r="CQ75" s="488"/>
      <c r="CR75" s="496"/>
    </row>
    <row r="76" spans="2:96" ht="26.25" customHeight="1" thickBot="1">
      <c r="B76" s="487"/>
      <c r="C76" s="488"/>
      <c r="D76" s="488"/>
      <c r="E76" s="488"/>
      <c r="F76" s="488"/>
      <c r="G76" s="488"/>
      <c r="H76" s="489"/>
      <c r="I76" s="296"/>
      <c r="J76" s="14" t="s">
        <v>203</v>
      </c>
      <c r="K76" s="14"/>
      <c r="L76" s="515"/>
      <c r="M76" s="516"/>
      <c r="N76" s="516"/>
      <c r="O76" s="516"/>
      <c r="P76" s="516"/>
      <c r="Q76" s="517"/>
      <c r="R76" s="14" t="s">
        <v>46</v>
      </c>
      <c r="S76" s="293"/>
      <c r="T76" s="293"/>
      <c r="U76" s="293"/>
      <c r="V76" s="293"/>
      <c r="W76" s="293"/>
      <c r="X76" s="293"/>
      <c r="Y76" s="293"/>
      <c r="Z76" s="293"/>
      <c r="AA76" s="293"/>
      <c r="AB76" s="293"/>
      <c r="AC76" s="293"/>
      <c r="AD76" s="293"/>
      <c r="AE76" s="293"/>
      <c r="AF76" s="293"/>
      <c r="AG76" s="293"/>
      <c r="AH76" s="293"/>
      <c r="AI76" s="293"/>
      <c r="AJ76" s="293"/>
      <c r="AK76" s="293"/>
      <c r="AL76" s="293"/>
      <c r="AM76" s="293"/>
      <c r="AN76" s="294"/>
      <c r="AO76" s="495"/>
      <c r="AP76" s="488"/>
      <c r="AQ76" s="488"/>
      <c r="AR76" s="488"/>
      <c r="AS76" s="496"/>
      <c r="BA76" s="487"/>
      <c r="BB76" s="488"/>
      <c r="BC76" s="488"/>
      <c r="BD76" s="488"/>
      <c r="BE76" s="488"/>
      <c r="BF76" s="488"/>
      <c r="BG76" s="489"/>
      <c r="BH76" s="171"/>
      <c r="BI76" s="14" t="s">
        <v>203</v>
      </c>
      <c r="BJ76" s="14"/>
      <c r="BK76" s="522" t="s">
        <v>576</v>
      </c>
      <c r="BL76" s="523"/>
      <c r="BM76" s="523"/>
      <c r="BN76" s="523"/>
      <c r="BO76" s="523"/>
      <c r="BP76" s="524"/>
      <c r="BQ76" s="14" t="s">
        <v>46</v>
      </c>
      <c r="BR76" s="172"/>
      <c r="BS76" s="172"/>
      <c r="BT76" s="172"/>
      <c r="BU76" s="172"/>
      <c r="BV76" s="172"/>
      <c r="BW76" s="172"/>
      <c r="BX76" s="172"/>
      <c r="BY76" s="172"/>
      <c r="BZ76" s="172"/>
      <c r="CA76" s="172"/>
      <c r="CB76" s="172"/>
      <c r="CC76" s="172"/>
      <c r="CD76" s="172"/>
      <c r="CE76" s="172"/>
      <c r="CF76" s="172"/>
      <c r="CG76" s="172"/>
      <c r="CH76" s="172"/>
      <c r="CI76" s="172"/>
      <c r="CJ76" s="172"/>
      <c r="CK76" s="172"/>
      <c r="CL76" s="172"/>
      <c r="CM76" s="173"/>
      <c r="CN76" s="495"/>
      <c r="CO76" s="488"/>
      <c r="CP76" s="488"/>
      <c r="CQ76" s="488"/>
      <c r="CR76" s="496"/>
    </row>
    <row r="77" spans="2:96" ht="26.25" customHeight="1" thickBot="1">
      <c r="B77" s="487"/>
      <c r="C77" s="488"/>
      <c r="D77" s="488"/>
      <c r="E77" s="488"/>
      <c r="F77" s="488"/>
      <c r="G77" s="488"/>
      <c r="H77" s="489"/>
      <c r="I77" s="296"/>
      <c r="J77" s="14" t="s">
        <v>52</v>
      </c>
      <c r="K77" s="14"/>
      <c r="L77" s="707">
        <f>COUNTA(L78:Q86)</f>
        <v>0</v>
      </c>
      <c r="M77" s="708"/>
      <c r="N77" s="14" t="s">
        <v>204</v>
      </c>
      <c r="O77" s="14"/>
      <c r="P77" s="14"/>
      <c r="Q77" s="14"/>
      <c r="R77" s="14"/>
      <c r="S77" s="510" t="s">
        <v>272</v>
      </c>
      <c r="T77" s="510"/>
      <c r="U77" s="510"/>
      <c r="V77" s="510"/>
      <c r="W77" s="510"/>
      <c r="X77" s="510"/>
      <c r="Y77" s="510"/>
      <c r="Z77" s="510"/>
      <c r="AA77" s="510"/>
      <c r="AB77" s="510"/>
      <c r="AC77" s="510"/>
      <c r="AD77" s="510"/>
      <c r="AE77" s="510"/>
      <c r="AF77" s="510"/>
      <c r="AG77" s="510"/>
      <c r="AH77" s="510"/>
      <c r="AI77" s="510"/>
      <c r="AJ77" s="510"/>
      <c r="AK77" s="510"/>
      <c r="AL77" s="510"/>
      <c r="AM77" s="510"/>
      <c r="AN77" s="511"/>
      <c r="AO77" s="495"/>
      <c r="AP77" s="488"/>
      <c r="AQ77" s="488"/>
      <c r="AR77" s="488"/>
      <c r="AS77" s="496"/>
      <c r="BA77" s="487"/>
      <c r="BB77" s="488"/>
      <c r="BC77" s="488"/>
      <c r="BD77" s="488"/>
      <c r="BE77" s="488"/>
      <c r="BF77" s="488"/>
      <c r="BG77" s="489"/>
      <c r="BH77" s="171"/>
      <c r="BI77" s="14" t="s">
        <v>52</v>
      </c>
      <c r="BJ77" s="14"/>
      <c r="BK77" s="525">
        <f>COUNTA(BK78:BK86)</f>
        <v>7</v>
      </c>
      <c r="BL77" s="526"/>
      <c r="BM77" s="14" t="s">
        <v>204</v>
      </c>
      <c r="BN77" s="14"/>
      <c r="BO77" s="14"/>
      <c r="BP77" s="14"/>
      <c r="BQ77" s="14"/>
      <c r="BR77" s="510" t="s">
        <v>272</v>
      </c>
      <c r="BS77" s="510"/>
      <c r="BT77" s="510"/>
      <c r="BU77" s="510"/>
      <c r="BV77" s="510"/>
      <c r="BW77" s="510"/>
      <c r="BX77" s="510"/>
      <c r="BY77" s="510"/>
      <c r="BZ77" s="510"/>
      <c r="CA77" s="510"/>
      <c r="CB77" s="510"/>
      <c r="CC77" s="510"/>
      <c r="CD77" s="510"/>
      <c r="CE77" s="510"/>
      <c r="CF77" s="510"/>
      <c r="CG77" s="510"/>
      <c r="CH77" s="510"/>
      <c r="CI77" s="510"/>
      <c r="CJ77" s="510"/>
      <c r="CK77" s="510"/>
      <c r="CL77" s="510"/>
      <c r="CM77" s="511"/>
      <c r="CN77" s="495"/>
      <c r="CO77" s="488"/>
      <c r="CP77" s="488"/>
      <c r="CQ77" s="488"/>
      <c r="CR77" s="496"/>
    </row>
    <row r="78" spans="2:96" ht="26.25" customHeight="1" thickBot="1">
      <c r="B78" s="487"/>
      <c r="C78" s="488"/>
      <c r="D78" s="488"/>
      <c r="E78" s="488"/>
      <c r="F78" s="488"/>
      <c r="G78" s="488"/>
      <c r="H78" s="489"/>
      <c r="I78" s="296"/>
      <c r="K78" s="295" t="s">
        <v>51</v>
      </c>
      <c r="L78" s="515"/>
      <c r="M78" s="516"/>
      <c r="N78" s="516"/>
      <c r="O78" s="516"/>
      <c r="P78" s="516"/>
      <c r="Q78" s="517"/>
      <c r="R78" s="14"/>
      <c r="S78" s="182"/>
      <c r="T78" s="182"/>
      <c r="U78" s="182"/>
      <c r="V78" s="182"/>
      <c r="W78" s="182"/>
      <c r="X78" s="182"/>
      <c r="Y78" s="182"/>
      <c r="Z78" s="182"/>
      <c r="AA78" s="182"/>
      <c r="AB78" s="182"/>
      <c r="AC78" s="182"/>
      <c r="AD78" s="182"/>
      <c r="AE78" s="182"/>
      <c r="AF78" s="182"/>
      <c r="AG78" s="182"/>
      <c r="AH78" s="182"/>
      <c r="AI78" s="182"/>
      <c r="AJ78" s="182"/>
      <c r="AK78" s="182"/>
      <c r="AL78" s="182"/>
      <c r="AM78" s="182"/>
      <c r="AN78" s="183"/>
      <c r="AO78" s="495"/>
      <c r="AP78" s="488"/>
      <c r="AQ78" s="488"/>
      <c r="AR78" s="488"/>
      <c r="AS78" s="496"/>
      <c r="BA78" s="487"/>
      <c r="BB78" s="488"/>
      <c r="BC78" s="488"/>
      <c r="BD78" s="488"/>
      <c r="BE78" s="488"/>
      <c r="BF78" s="488"/>
      <c r="BG78" s="489"/>
      <c r="BH78" s="171"/>
      <c r="BJ78" s="169" t="s">
        <v>51</v>
      </c>
      <c r="BK78" s="522" t="s">
        <v>577</v>
      </c>
      <c r="BL78" s="523"/>
      <c r="BM78" s="523"/>
      <c r="BN78" s="523"/>
      <c r="BO78" s="523"/>
      <c r="BP78" s="524"/>
      <c r="BQ78" s="14"/>
      <c r="BR78" s="432"/>
      <c r="BS78" s="432"/>
      <c r="BT78" s="432"/>
      <c r="BU78" s="432"/>
      <c r="BV78" s="432"/>
      <c r="BW78" s="432"/>
      <c r="BX78" s="432"/>
      <c r="BY78" s="432"/>
      <c r="BZ78" s="432"/>
      <c r="CA78" s="432"/>
      <c r="CB78" s="432"/>
      <c r="CC78" s="432"/>
      <c r="CD78" s="432"/>
      <c r="CE78" s="432"/>
      <c r="CF78" s="432"/>
      <c r="CG78" s="432"/>
      <c r="CH78" s="432"/>
      <c r="CI78" s="432"/>
      <c r="CJ78" s="432"/>
      <c r="CK78" s="432"/>
      <c r="CL78" s="432"/>
      <c r="CM78" s="433"/>
      <c r="CN78" s="495"/>
      <c r="CO78" s="488"/>
      <c r="CP78" s="488"/>
      <c r="CQ78" s="488"/>
      <c r="CR78" s="496"/>
    </row>
    <row r="79" spans="2:96" ht="26.25" customHeight="1" thickBot="1">
      <c r="B79" s="487"/>
      <c r="C79" s="488"/>
      <c r="D79" s="488"/>
      <c r="E79" s="488"/>
      <c r="F79" s="488"/>
      <c r="G79" s="488"/>
      <c r="H79" s="489"/>
      <c r="I79" s="296"/>
      <c r="K79" s="295" t="s">
        <v>51</v>
      </c>
      <c r="L79" s="515"/>
      <c r="M79" s="516"/>
      <c r="N79" s="516"/>
      <c r="O79" s="516"/>
      <c r="P79" s="516"/>
      <c r="Q79" s="517"/>
      <c r="R79" s="14"/>
      <c r="S79" s="14"/>
      <c r="T79" s="14"/>
      <c r="U79" s="14"/>
      <c r="V79" s="14"/>
      <c r="W79" s="14"/>
      <c r="X79" s="14"/>
      <c r="Y79" s="14"/>
      <c r="Z79" s="14"/>
      <c r="AA79" s="14"/>
      <c r="AB79" s="14"/>
      <c r="AC79" s="14"/>
      <c r="AD79" s="14"/>
      <c r="AE79" s="14"/>
      <c r="AF79" s="14"/>
      <c r="AG79" s="14"/>
      <c r="AH79" s="14"/>
      <c r="AI79" s="14"/>
      <c r="AJ79" s="14"/>
      <c r="AK79" s="14"/>
      <c r="AL79" s="14"/>
      <c r="AM79" s="14"/>
      <c r="AN79" s="21"/>
      <c r="AO79" s="495"/>
      <c r="AP79" s="488"/>
      <c r="AQ79" s="488"/>
      <c r="AR79" s="488"/>
      <c r="AS79" s="496"/>
      <c r="BA79" s="487"/>
      <c r="BB79" s="488"/>
      <c r="BC79" s="488"/>
      <c r="BD79" s="488"/>
      <c r="BE79" s="488"/>
      <c r="BF79" s="488"/>
      <c r="BG79" s="489"/>
      <c r="BH79" s="171"/>
      <c r="BJ79" s="169" t="s">
        <v>51</v>
      </c>
      <c r="BK79" s="522" t="s">
        <v>578</v>
      </c>
      <c r="BL79" s="523"/>
      <c r="BM79" s="523"/>
      <c r="BN79" s="523"/>
      <c r="BO79" s="523"/>
      <c r="BP79" s="524"/>
      <c r="BQ79" s="14"/>
      <c r="BR79" s="14"/>
      <c r="BS79" s="14"/>
      <c r="BT79" s="14"/>
      <c r="BU79" s="14"/>
      <c r="BV79" s="14"/>
      <c r="BW79" s="14"/>
      <c r="BX79" s="14"/>
      <c r="BY79" s="14"/>
      <c r="BZ79" s="14"/>
      <c r="CA79" s="14"/>
      <c r="CB79" s="14"/>
      <c r="CC79" s="14"/>
      <c r="CD79" s="14"/>
      <c r="CE79" s="14"/>
      <c r="CF79" s="14"/>
      <c r="CG79" s="14"/>
      <c r="CH79" s="14"/>
      <c r="CI79" s="14"/>
      <c r="CJ79" s="14"/>
      <c r="CK79" s="14"/>
      <c r="CL79" s="14"/>
      <c r="CM79" s="21"/>
      <c r="CN79" s="495"/>
      <c r="CO79" s="488"/>
      <c r="CP79" s="488"/>
      <c r="CQ79" s="488"/>
      <c r="CR79" s="496"/>
    </row>
    <row r="80" spans="2:96" ht="26.25" customHeight="1" thickBot="1">
      <c r="B80" s="487"/>
      <c r="C80" s="488"/>
      <c r="D80" s="488"/>
      <c r="E80" s="488"/>
      <c r="F80" s="488"/>
      <c r="G80" s="488"/>
      <c r="H80" s="489"/>
      <c r="I80" s="296"/>
      <c r="K80" s="295" t="s">
        <v>51</v>
      </c>
      <c r="L80" s="515"/>
      <c r="M80" s="516"/>
      <c r="N80" s="516"/>
      <c r="O80" s="516"/>
      <c r="P80" s="516"/>
      <c r="Q80" s="517"/>
      <c r="R80" s="14"/>
      <c r="S80" s="14"/>
      <c r="T80" s="14"/>
      <c r="U80" s="14"/>
      <c r="V80" s="14"/>
      <c r="W80" s="14"/>
      <c r="X80" s="14"/>
      <c r="Y80" s="14"/>
      <c r="Z80" s="14"/>
      <c r="AA80" s="14"/>
      <c r="AB80" s="14"/>
      <c r="AC80" s="14"/>
      <c r="AD80" s="14"/>
      <c r="AE80" s="14"/>
      <c r="AF80" s="14"/>
      <c r="AG80" s="14"/>
      <c r="AH80" s="14"/>
      <c r="AI80" s="14"/>
      <c r="AJ80" s="14"/>
      <c r="AK80" s="14"/>
      <c r="AL80" s="14"/>
      <c r="AM80" s="14"/>
      <c r="AN80" s="21"/>
      <c r="AO80" s="495"/>
      <c r="AP80" s="488"/>
      <c r="AQ80" s="488"/>
      <c r="AR80" s="488"/>
      <c r="AS80" s="496"/>
      <c r="BA80" s="487"/>
      <c r="BB80" s="488"/>
      <c r="BC80" s="488"/>
      <c r="BD80" s="488"/>
      <c r="BE80" s="488"/>
      <c r="BF80" s="488"/>
      <c r="BG80" s="489"/>
      <c r="BH80" s="171"/>
      <c r="BJ80" s="169" t="s">
        <v>51</v>
      </c>
      <c r="BK80" s="522" t="s">
        <v>579</v>
      </c>
      <c r="BL80" s="523"/>
      <c r="BM80" s="523"/>
      <c r="BN80" s="523"/>
      <c r="BO80" s="523"/>
      <c r="BP80" s="524"/>
      <c r="BQ80" s="14"/>
      <c r="BR80" s="14"/>
      <c r="BS80" s="14"/>
      <c r="BT80" s="14"/>
      <c r="BU80" s="14"/>
      <c r="BV80" s="14"/>
      <c r="BW80" s="14"/>
      <c r="BX80" s="14"/>
      <c r="BY80" s="14"/>
      <c r="BZ80" s="14"/>
      <c r="CA80" s="14"/>
      <c r="CB80" s="14"/>
      <c r="CC80" s="14"/>
      <c r="CD80" s="14"/>
      <c r="CE80" s="14"/>
      <c r="CF80" s="14"/>
      <c r="CG80" s="14"/>
      <c r="CH80" s="14"/>
      <c r="CI80" s="14"/>
      <c r="CJ80" s="14"/>
      <c r="CK80" s="14"/>
      <c r="CL80" s="14"/>
      <c r="CM80" s="21"/>
      <c r="CN80" s="495"/>
      <c r="CO80" s="488"/>
      <c r="CP80" s="488"/>
      <c r="CQ80" s="488"/>
      <c r="CR80" s="496"/>
    </row>
    <row r="81" spans="2:96" s="14" customFormat="1" ht="26.25" customHeight="1" thickBot="1">
      <c r="B81" s="487"/>
      <c r="C81" s="488"/>
      <c r="D81" s="488"/>
      <c r="E81" s="488"/>
      <c r="F81" s="488"/>
      <c r="G81" s="488"/>
      <c r="H81" s="489"/>
      <c r="I81" s="296"/>
      <c r="K81" s="295" t="s">
        <v>51</v>
      </c>
      <c r="L81" s="515"/>
      <c r="M81" s="516"/>
      <c r="N81" s="516"/>
      <c r="O81" s="516"/>
      <c r="P81" s="516"/>
      <c r="Q81" s="517"/>
      <c r="AN81" s="21"/>
      <c r="AO81" s="495"/>
      <c r="AP81" s="488"/>
      <c r="AQ81" s="488"/>
      <c r="AR81" s="488"/>
      <c r="AS81" s="496"/>
      <c r="AT81" s="210"/>
      <c r="AU81" s="210"/>
      <c r="AV81" s="210"/>
      <c r="AW81" s="210"/>
      <c r="AX81" s="210"/>
      <c r="AY81" s="210"/>
      <c r="AZ81" s="214"/>
      <c r="BA81" s="487"/>
      <c r="BB81" s="488"/>
      <c r="BC81" s="488"/>
      <c r="BD81" s="488"/>
      <c r="BE81" s="488"/>
      <c r="BF81" s="488"/>
      <c r="BG81" s="489"/>
      <c r="BH81" s="171"/>
      <c r="BJ81" s="169" t="s">
        <v>51</v>
      </c>
      <c r="BK81" s="522" t="s">
        <v>580</v>
      </c>
      <c r="BL81" s="523"/>
      <c r="BM81" s="523"/>
      <c r="BN81" s="523"/>
      <c r="BO81" s="523"/>
      <c r="BP81" s="524"/>
      <c r="CM81" s="21"/>
      <c r="CN81" s="495"/>
      <c r="CO81" s="488"/>
      <c r="CP81" s="488"/>
      <c r="CQ81" s="488"/>
      <c r="CR81" s="496"/>
    </row>
    <row r="82" spans="2:96" ht="26.25" customHeight="1" thickBot="1">
      <c r="B82" s="487"/>
      <c r="C82" s="488"/>
      <c r="D82" s="488"/>
      <c r="E82" s="488"/>
      <c r="F82" s="488"/>
      <c r="G82" s="488"/>
      <c r="H82" s="489"/>
      <c r="I82" s="296"/>
      <c r="K82" s="295" t="s">
        <v>51</v>
      </c>
      <c r="L82" s="722"/>
      <c r="M82" s="723"/>
      <c r="N82" s="723"/>
      <c r="O82" s="723"/>
      <c r="P82" s="723"/>
      <c r="Q82" s="724"/>
      <c r="R82" s="14"/>
      <c r="S82" s="14"/>
      <c r="T82" s="14"/>
      <c r="U82" s="14"/>
      <c r="V82" s="14"/>
      <c r="W82" s="14"/>
      <c r="X82" s="14"/>
      <c r="Y82" s="14"/>
      <c r="Z82" s="14"/>
      <c r="AA82" s="14"/>
      <c r="AB82" s="14"/>
      <c r="AC82" s="14"/>
      <c r="AD82" s="14"/>
      <c r="AE82" s="14"/>
      <c r="AF82" s="14"/>
      <c r="AG82" s="14"/>
      <c r="AH82" s="14"/>
      <c r="AI82" s="14"/>
      <c r="AJ82" s="14"/>
      <c r="AK82" s="14"/>
      <c r="AL82" s="14"/>
      <c r="AM82" s="14"/>
      <c r="AN82" s="21"/>
      <c r="AO82" s="495"/>
      <c r="AP82" s="488"/>
      <c r="AQ82" s="488"/>
      <c r="AR82" s="488"/>
      <c r="AS82" s="496"/>
      <c r="BA82" s="487"/>
      <c r="BB82" s="488"/>
      <c r="BC82" s="488"/>
      <c r="BD82" s="488"/>
      <c r="BE82" s="488"/>
      <c r="BF82" s="488"/>
      <c r="BG82" s="489"/>
      <c r="BH82" s="171"/>
      <c r="BJ82" s="169" t="s">
        <v>51</v>
      </c>
      <c r="BK82" s="725" t="s">
        <v>581</v>
      </c>
      <c r="BL82" s="726"/>
      <c r="BM82" s="726"/>
      <c r="BN82" s="726"/>
      <c r="BO82" s="726"/>
      <c r="BP82" s="727"/>
      <c r="BQ82" s="14"/>
      <c r="BR82" s="14"/>
      <c r="BS82" s="14"/>
      <c r="BT82" s="14"/>
      <c r="BU82" s="14"/>
      <c r="BV82" s="14"/>
      <c r="BW82" s="14"/>
      <c r="BX82" s="14"/>
      <c r="BY82" s="14"/>
      <c r="BZ82" s="14"/>
      <c r="CA82" s="14"/>
      <c r="CB82" s="14"/>
      <c r="CC82" s="14"/>
      <c r="CD82" s="14"/>
      <c r="CE82" s="14"/>
      <c r="CF82" s="14"/>
      <c r="CG82" s="14"/>
      <c r="CH82" s="14"/>
      <c r="CI82" s="14"/>
      <c r="CJ82" s="14"/>
      <c r="CK82" s="14"/>
      <c r="CL82" s="14"/>
      <c r="CM82" s="21"/>
      <c r="CN82" s="495"/>
      <c r="CO82" s="488"/>
      <c r="CP82" s="488"/>
      <c r="CQ82" s="488"/>
      <c r="CR82" s="496"/>
    </row>
    <row r="83" spans="2:96" ht="26.25" customHeight="1" thickBot="1">
      <c r="B83" s="487"/>
      <c r="C83" s="488"/>
      <c r="D83" s="488"/>
      <c r="E83" s="488"/>
      <c r="F83" s="488"/>
      <c r="G83" s="488"/>
      <c r="H83" s="489"/>
      <c r="I83" s="296"/>
      <c r="K83" s="295" t="s">
        <v>51</v>
      </c>
      <c r="L83" s="605"/>
      <c r="M83" s="606"/>
      <c r="N83" s="606"/>
      <c r="O83" s="606"/>
      <c r="P83" s="606"/>
      <c r="Q83" s="607"/>
      <c r="R83" s="14"/>
      <c r="S83" s="14"/>
      <c r="T83" s="14"/>
      <c r="U83" s="14"/>
      <c r="V83" s="14"/>
      <c r="W83" s="14"/>
      <c r="X83" s="14"/>
      <c r="Y83" s="14"/>
      <c r="Z83" s="14"/>
      <c r="AA83" s="14"/>
      <c r="AB83" s="14"/>
      <c r="AC83" s="14"/>
      <c r="AD83" s="14"/>
      <c r="AE83" s="14"/>
      <c r="AF83" s="14"/>
      <c r="AG83" s="14"/>
      <c r="AH83" s="14"/>
      <c r="AI83" s="14"/>
      <c r="AJ83" s="14"/>
      <c r="AK83" s="14"/>
      <c r="AL83" s="14"/>
      <c r="AM83" s="14"/>
      <c r="AN83" s="21"/>
      <c r="AO83" s="495"/>
      <c r="AP83" s="488"/>
      <c r="AQ83" s="488"/>
      <c r="AR83" s="488"/>
      <c r="AS83" s="496"/>
      <c r="BA83" s="487"/>
      <c r="BB83" s="488"/>
      <c r="BC83" s="488"/>
      <c r="BD83" s="488"/>
      <c r="BE83" s="488"/>
      <c r="BF83" s="488"/>
      <c r="BG83" s="489"/>
      <c r="BH83" s="171"/>
      <c r="BJ83" s="169" t="s">
        <v>51</v>
      </c>
      <c r="BK83" s="512" t="s">
        <v>582</v>
      </c>
      <c r="BL83" s="513"/>
      <c r="BM83" s="513"/>
      <c r="BN83" s="513"/>
      <c r="BO83" s="513"/>
      <c r="BP83" s="514"/>
      <c r="BQ83" s="14"/>
      <c r="BR83" s="14"/>
      <c r="BS83" s="14"/>
      <c r="BT83" s="14"/>
      <c r="BU83" s="14"/>
      <c r="BV83" s="14"/>
      <c r="BW83" s="14"/>
      <c r="BX83" s="14"/>
      <c r="BY83" s="14"/>
      <c r="BZ83" s="14"/>
      <c r="CA83" s="14"/>
      <c r="CB83" s="14"/>
      <c r="CC83" s="14"/>
      <c r="CD83" s="14"/>
      <c r="CE83" s="14"/>
      <c r="CF83" s="14"/>
      <c r="CG83" s="14"/>
      <c r="CH83" s="14"/>
      <c r="CI83" s="14"/>
      <c r="CJ83" s="14"/>
      <c r="CK83" s="14"/>
      <c r="CL83" s="14"/>
      <c r="CM83" s="21"/>
      <c r="CN83" s="495"/>
      <c r="CO83" s="488"/>
      <c r="CP83" s="488"/>
      <c r="CQ83" s="488"/>
      <c r="CR83" s="496"/>
    </row>
    <row r="84" spans="2:96" ht="26.25" customHeight="1" thickBot="1">
      <c r="B84" s="487"/>
      <c r="C84" s="488"/>
      <c r="D84" s="488"/>
      <c r="E84" s="488"/>
      <c r="F84" s="488"/>
      <c r="G84" s="488"/>
      <c r="H84" s="489"/>
      <c r="I84" s="296"/>
      <c r="K84" s="295" t="s">
        <v>51</v>
      </c>
      <c r="L84" s="605"/>
      <c r="M84" s="606"/>
      <c r="N84" s="606"/>
      <c r="O84" s="606"/>
      <c r="P84" s="606"/>
      <c r="Q84" s="607"/>
      <c r="R84" s="14"/>
      <c r="S84" s="14"/>
      <c r="T84" s="14"/>
      <c r="U84" s="14"/>
      <c r="V84" s="14"/>
      <c r="W84" s="14"/>
      <c r="X84" s="14"/>
      <c r="Y84" s="14"/>
      <c r="Z84" s="14"/>
      <c r="AA84" s="14"/>
      <c r="AB84" s="14"/>
      <c r="AC84" s="14"/>
      <c r="AD84" s="14"/>
      <c r="AE84" s="14"/>
      <c r="AF84" s="14"/>
      <c r="AG84" s="14"/>
      <c r="AH84" s="14"/>
      <c r="AI84" s="14"/>
      <c r="AJ84" s="14"/>
      <c r="AK84" s="14"/>
      <c r="AL84" s="14"/>
      <c r="AM84" s="14"/>
      <c r="AN84" s="21"/>
      <c r="AO84" s="495"/>
      <c r="AP84" s="488"/>
      <c r="AQ84" s="488"/>
      <c r="AR84" s="488"/>
      <c r="AS84" s="496"/>
      <c r="BA84" s="487"/>
      <c r="BB84" s="488"/>
      <c r="BC84" s="488"/>
      <c r="BD84" s="488"/>
      <c r="BE84" s="488"/>
      <c r="BF84" s="488"/>
      <c r="BG84" s="489"/>
      <c r="BH84" s="171"/>
      <c r="BJ84" s="169" t="s">
        <v>51</v>
      </c>
      <c r="BK84" s="512" t="s">
        <v>583</v>
      </c>
      <c r="BL84" s="513"/>
      <c r="BM84" s="513"/>
      <c r="BN84" s="513"/>
      <c r="BO84" s="513"/>
      <c r="BP84" s="514"/>
      <c r="BQ84" s="14"/>
      <c r="BR84" s="14"/>
      <c r="BS84" s="14"/>
      <c r="BT84" s="14"/>
      <c r="BU84" s="14"/>
      <c r="BV84" s="14"/>
      <c r="BW84" s="14"/>
      <c r="BX84" s="14"/>
      <c r="BY84" s="14"/>
      <c r="BZ84" s="14"/>
      <c r="CA84" s="14"/>
      <c r="CB84" s="14"/>
      <c r="CC84" s="14"/>
      <c r="CD84" s="14"/>
      <c r="CE84" s="14"/>
      <c r="CF84" s="14"/>
      <c r="CG84" s="14"/>
      <c r="CH84" s="14"/>
      <c r="CI84" s="14"/>
      <c r="CJ84" s="14"/>
      <c r="CK84" s="14"/>
      <c r="CL84" s="14"/>
      <c r="CM84" s="21"/>
      <c r="CN84" s="495"/>
      <c r="CO84" s="488"/>
      <c r="CP84" s="488"/>
      <c r="CQ84" s="488"/>
      <c r="CR84" s="496"/>
    </row>
    <row r="85" spans="2:96" ht="26.25" customHeight="1" thickBot="1">
      <c r="B85" s="487"/>
      <c r="C85" s="488"/>
      <c r="D85" s="488"/>
      <c r="E85" s="488"/>
      <c r="F85" s="488"/>
      <c r="G85" s="488"/>
      <c r="H85" s="489"/>
      <c r="I85" s="296"/>
      <c r="K85" s="295" t="s">
        <v>51</v>
      </c>
      <c r="L85" s="605"/>
      <c r="M85" s="606"/>
      <c r="N85" s="606"/>
      <c r="O85" s="606"/>
      <c r="P85" s="606"/>
      <c r="Q85" s="607"/>
      <c r="R85" s="14"/>
      <c r="S85" s="14"/>
      <c r="T85" s="14"/>
      <c r="U85" s="14"/>
      <c r="V85" s="14"/>
      <c r="W85" s="14"/>
      <c r="X85" s="14"/>
      <c r="Y85" s="14"/>
      <c r="Z85" s="14"/>
      <c r="AA85" s="14"/>
      <c r="AB85" s="14"/>
      <c r="AC85" s="14"/>
      <c r="AD85" s="14"/>
      <c r="AE85" s="14"/>
      <c r="AF85" s="14"/>
      <c r="AG85" s="14"/>
      <c r="AH85" s="14"/>
      <c r="AI85" s="14"/>
      <c r="AJ85" s="14"/>
      <c r="AK85" s="14"/>
      <c r="AL85" s="14"/>
      <c r="AM85" s="14"/>
      <c r="AN85" s="21"/>
      <c r="AO85" s="495"/>
      <c r="AP85" s="488"/>
      <c r="AQ85" s="488"/>
      <c r="AR85" s="488"/>
      <c r="AS85" s="496"/>
      <c r="BA85" s="487"/>
      <c r="BB85" s="488"/>
      <c r="BC85" s="488"/>
      <c r="BD85" s="488"/>
      <c r="BE85" s="488"/>
      <c r="BF85" s="488"/>
      <c r="BG85" s="489"/>
      <c r="BH85" s="171"/>
      <c r="BJ85" s="169" t="s">
        <v>51</v>
      </c>
      <c r="BK85" s="512"/>
      <c r="BL85" s="513"/>
      <c r="BM85" s="513"/>
      <c r="BN85" s="513"/>
      <c r="BO85" s="513"/>
      <c r="BP85" s="514"/>
      <c r="BQ85" s="14"/>
      <c r="BR85" s="14"/>
      <c r="BS85" s="14"/>
      <c r="BT85" s="14"/>
      <c r="BU85" s="14"/>
      <c r="BV85" s="14"/>
      <c r="BW85" s="14"/>
      <c r="BX85" s="14"/>
      <c r="BY85" s="14"/>
      <c r="BZ85" s="14"/>
      <c r="CA85" s="14"/>
      <c r="CB85" s="14"/>
      <c r="CC85" s="14"/>
      <c r="CD85" s="14"/>
      <c r="CE85" s="14"/>
      <c r="CF85" s="14"/>
      <c r="CG85" s="14"/>
      <c r="CH85" s="14"/>
      <c r="CI85" s="14"/>
      <c r="CJ85" s="14"/>
      <c r="CK85" s="14"/>
      <c r="CL85" s="14"/>
      <c r="CM85" s="21"/>
      <c r="CN85" s="495"/>
      <c r="CO85" s="488"/>
      <c r="CP85" s="488"/>
      <c r="CQ85" s="488"/>
      <c r="CR85" s="496"/>
    </row>
    <row r="86" spans="2:96" ht="26.25" customHeight="1" thickBot="1">
      <c r="B86" s="487"/>
      <c r="C86" s="488"/>
      <c r="D86" s="488"/>
      <c r="E86" s="488"/>
      <c r="F86" s="488"/>
      <c r="G86" s="488"/>
      <c r="H86" s="489"/>
      <c r="I86" s="296"/>
      <c r="K86" s="295" t="s">
        <v>51</v>
      </c>
      <c r="L86" s="605"/>
      <c r="M86" s="606"/>
      <c r="N86" s="606"/>
      <c r="O86" s="606"/>
      <c r="P86" s="606"/>
      <c r="Q86" s="607"/>
      <c r="R86" s="14"/>
      <c r="S86" s="14"/>
      <c r="T86" s="14"/>
      <c r="U86" s="14"/>
      <c r="V86" s="14"/>
      <c r="W86" s="14"/>
      <c r="X86" s="14"/>
      <c r="Y86" s="14"/>
      <c r="Z86" s="14"/>
      <c r="AA86" s="14"/>
      <c r="AB86" s="14"/>
      <c r="AC86" s="14"/>
      <c r="AD86" s="14"/>
      <c r="AE86" s="14"/>
      <c r="AF86" s="14"/>
      <c r="AG86" s="14"/>
      <c r="AH86" s="14"/>
      <c r="AI86" s="14"/>
      <c r="AJ86" s="14"/>
      <c r="AK86" s="14"/>
      <c r="AL86" s="14"/>
      <c r="AM86" s="14"/>
      <c r="AN86" s="21"/>
      <c r="AO86" s="495"/>
      <c r="AP86" s="488"/>
      <c r="AQ86" s="488"/>
      <c r="AR86" s="488"/>
      <c r="AS86" s="496"/>
      <c r="BA86" s="487"/>
      <c r="BB86" s="488"/>
      <c r="BC86" s="488"/>
      <c r="BD86" s="488"/>
      <c r="BE86" s="488"/>
      <c r="BF86" s="488"/>
      <c r="BG86" s="489"/>
      <c r="BH86" s="171"/>
      <c r="BJ86" s="169" t="s">
        <v>51</v>
      </c>
      <c r="BK86" s="512"/>
      <c r="BL86" s="513"/>
      <c r="BM86" s="513"/>
      <c r="BN86" s="513"/>
      <c r="BO86" s="513"/>
      <c r="BP86" s="514"/>
      <c r="BQ86" s="14"/>
      <c r="BR86" s="14"/>
      <c r="BS86" s="14"/>
      <c r="BT86" s="14"/>
      <c r="BU86" s="14"/>
      <c r="BV86" s="14"/>
      <c r="BW86" s="14"/>
      <c r="BX86" s="14"/>
      <c r="BY86" s="14"/>
      <c r="BZ86" s="14"/>
      <c r="CA86" s="14"/>
      <c r="CB86" s="14"/>
      <c r="CC86" s="14"/>
      <c r="CD86" s="14"/>
      <c r="CE86" s="14"/>
      <c r="CF86" s="14"/>
      <c r="CG86" s="14"/>
      <c r="CH86" s="14"/>
      <c r="CI86" s="14"/>
      <c r="CJ86" s="14"/>
      <c r="CK86" s="14"/>
      <c r="CL86" s="14"/>
      <c r="CM86" s="21"/>
      <c r="CN86" s="495"/>
      <c r="CO86" s="488"/>
      <c r="CP86" s="488"/>
      <c r="CQ86" s="488"/>
      <c r="CR86" s="496"/>
    </row>
    <row r="87" spans="2:96" ht="19.5" customHeight="1">
      <c r="B87" s="487"/>
      <c r="C87" s="488"/>
      <c r="D87" s="488"/>
      <c r="E87" s="488"/>
      <c r="F87" s="488"/>
      <c r="G87" s="488"/>
      <c r="H87" s="489"/>
      <c r="I87" s="296"/>
      <c r="K87" s="295"/>
      <c r="L87" s="291"/>
      <c r="M87" s="291"/>
      <c r="N87" s="291"/>
      <c r="O87" s="291"/>
      <c r="P87" s="291"/>
      <c r="Q87" s="291"/>
      <c r="R87" s="14"/>
      <c r="S87" s="14"/>
      <c r="T87" s="14"/>
      <c r="U87" s="14"/>
      <c r="V87" s="14"/>
      <c r="W87" s="14"/>
      <c r="X87" s="14"/>
      <c r="Y87" s="14"/>
      <c r="Z87" s="14"/>
      <c r="AA87" s="14"/>
      <c r="AB87" s="14"/>
      <c r="AC87" s="14"/>
      <c r="AD87" s="14"/>
      <c r="AE87" s="14"/>
      <c r="AF87" s="14"/>
      <c r="AG87" s="14"/>
      <c r="AH87" s="14"/>
      <c r="AI87" s="14"/>
      <c r="AJ87" s="14"/>
      <c r="AK87" s="14"/>
      <c r="AL87" s="14"/>
      <c r="AM87" s="14"/>
      <c r="AN87" s="21"/>
      <c r="AO87" s="495"/>
      <c r="AP87" s="488"/>
      <c r="AQ87" s="488"/>
      <c r="AR87" s="488"/>
      <c r="AS87" s="496"/>
      <c r="BA87" s="487"/>
      <c r="BB87" s="488"/>
      <c r="BC87" s="488"/>
      <c r="BD87" s="488"/>
      <c r="BE87" s="488"/>
      <c r="BF87" s="488"/>
      <c r="BG87" s="489"/>
      <c r="BH87" s="171"/>
      <c r="BJ87" s="169"/>
      <c r="BK87" s="162"/>
      <c r="BL87" s="162"/>
      <c r="BM87" s="162"/>
      <c r="BN87" s="162"/>
      <c r="BO87" s="162"/>
      <c r="BP87" s="162"/>
      <c r="BQ87" s="14"/>
      <c r="BR87" s="14"/>
      <c r="BS87" s="14"/>
      <c r="BT87" s="14"/>
      <c r="BU87" s="14"/>
      <c r="BV87" s="14"/>
      <c r="BW87" s="14"/>
      <c r="BX87" s="14"/>
      <c r="BY87" s="14"/>
      <c r="BZ87" s="14"/>
      <c r="CA87" s="14"/>
      <c r="CB87" s="14"/>
      <c r="CC87" s="14"/>
      <c r="CD87" s="14"/>
      <c r="CE87" s="14"/>
      <c r="CF87" s="14"/>
      <c r="CG87" s="14"/>
      <c r="CH87" s="14"/>
      <c r="CI87" s="14"/>
      <c r="CJ87" s="14"/>
      <c r="CK87" s="14"/>
      <c r="CL87" s="14"/>
      <c r="CM87" s="21"/>
      <c r="CN87" s="495"/>
      <c r="CO87" s="488"/>
      <c r="CP87" s="488"/>
      <c r="CQ87" s="488"/>
      <c r="CR87" s="496"/>
    </row>
    <row r="88" spans="2:96" s="100" customFormat="1" ht="26.25" customHeight="1">
      <c r="B88" s="487"/>
      <c r="C88" s="488"/>
      <c r="D88" s="488"/>
      <c r="E88" s="488"/>
      <c r="F88" s="488"/>
      <c r="G88" s="488"/>
      <c r="H88" s="489"/>
      <c r="I88" s="296"/>
      <c r="J88" s="541" t="s">
        <v>493</v>
      </c>
      <c r="K88" s="542"/>
      <c r="L88" s="542"/>
      <c r="M88" s="542"/>
      <c r="N88" s="542"/>
      <c r="O88" s="542"/>
      <c r="P88" s="542"/>
      <c r="Q88" s="542"/>
      <c r="R88" s="542"/>
      <c r="S88" s="717" t="s">
        <v>246</v>
      </c>
      <c r="T88" s="717"/>
      <c r="U88" s="717"/>
      <c r="V88" s="717"/>
      <c r="W88" s="717"/>
      <c r="X88" s="717"/>
      <c r="Y88" s="717"/>
      <c r="Z88" s="717"/>
      <c r="AA88" s="717"/>
      <c r="AB88" s="717"/>
      <c r="AC88" s="717"/>
      <c r="AD88" s="717"/>
      <c r="AE88" s="717"/>
      <c r="AF88" s="717"/>
      <c r="AG88" s="717"/>
      <c r="AH88" s="717"/>
      <c r="AI88" s="717"/>
      <c r="AJ88" s="717"/>
      <c r="AK88" s="717"/>
      <c r="AL88" s="717"/>
      <c r="AM88" s="717"/>
      <c r="AN88" s="718"/>
      <c r="AO88" s="495"/>
      <c r="AP88" s="488"/>
      <c r="AQ88" s="488"/>
      <c r="AR88" s="488"/>
      <c r="AS88" s="496"/>
      <c r="AT88" s="209"/>
      <c r="AU88" s="209"/>
      <c r="AV88" s="209"/>
      <c r="AW88" s="209"/>
      <c r="AX88" s="209"/>
      <c r="AY88" s="209"/>
      <c r="AZ88" s="213"/>
      <c r="BA88" s="487"/>
      <c r="BB88" s="488"/>
      <c r="BC88" s="488"/>
      <c r="BD88" s="488"/>
      <c r="BE88" s="488"/>
      <c r="BF88" s="488"/>
      <c r="BG88" s="489"/>
      <c r="BH88" s="171"/>
      <c r="BI88" s="520" t="s">
        <v>493</v>
      </c>
      <c r="BJ88" s="521"/>
      <c r="BK88" s="521"/>
      <c r="BL88" s="521"/>
      <c r="BM88" s="521"/>
      <c r="BN88" s="521"/>
      <c r="BO88" s="521"/>
      <c r="BP88" s="521"/>
      <c r="BQ88" s="521"/>
      <c r="BR88" s="518" t="s">
        <v>246</v>
      </c>
      <c r="BS88" s="518"/>
      <c r="BT88" s="518"/>
      <c r="BU88" s="518"/>
      <c r="BV88" s="518"/>
      <c r="BW88" s="518"/>
      <c r="BX88" s="518"/>
      <c r="BY88" s="518"/>
      <c r="BZ88" s="518"/>
      <c r="CA88" s="518"/>
      <c r="CB88" s="518"/>
      <c r="CC88" s="518"/>
      <c r="CD88" s="518"/>
      <c r="CE88" s="518"/>
      <c r="CF88" s="518"/>
      <c r="CG88" s="518"/>
      <c r="CH88" s="518"/>
      <c r="CI88" s="518"/>
      <c r="CJ88" s="518"/>
      <c r="CK88" s="518"/>
      <c r="CL88" s="518"/>
      <c r="CM88" s="519"/>
      <c r="CN88" s="495"/>
      <c r="CO88" s="488"/>
      <c r="CP88" s="488"/>
      <c r="CQ88" s="488"/>
      <c r="CR88" s="496"/>
    </row>
    <row r="89" spans="2:96" s="100" customFormat="1" ht="26.25" customHeight="1">
      <c r="B89" s="487"/>
      <c r="C89" s="488"/>
      <c r="D89" s="488"/>
      <c r="E89" s="488"/>
      <c r="F89" s="488"/>
      <c r="G89" s="488"/>
      <c r="H89" s="489"/>
      <c r="I89" s="296"/>
      <c r="J89" s="542"/>
      <c r="K89" s="542"/>
      <c r="L89" s="542"/>
      <c r="M89" s="542"/>
      <c r="N89" s="542"/>
      <c r="O89" s="542"/>
      <c r="P89" s="542"/>
      <c r="Q89" s="542"/>
      <c r="R89" s="542"/>
      <c r="S89" s="717"/>
      <c r="T89" s="717"/>
      <c r="U89" s="717"/>
      <c r="V89" s="717"/>
      <c r="W89" s="717"/>
      <c r="X89" s="717"/>
      <c r="Y89" s="717"/>
      <c r="Z89" s="717"/>
      <c r="AA89" s="717"/>
      <c r="AB89" s="717"/>
      <c r="AC89" s="717"/>
      <c r="AD89" s="717"/>
      <c r="AE89" s="717"/>
      <c r="AF89" s="717"/>
      <c r="AG89" s="717"/>
      <c r="AH89" s="717"/>
      <c r="AI89" s="717"/>
      <c r="AJ89" s="717"/>
      <c r="AK89" s="717"/>
      <c r="AL89" s="717"/>
      <c r="AM89" s="717"/>
      <c r="AN89" s="718"/>
      <c r="AO89" s="495"/>
      <c r="AP89" s="488"/>
      <c r="AQ89" s="488"/>
      <c r="AR89" s="488"/>
      <c r="AS89" s="496"/>
      <c r="AT89" s="209"/>
      <c r="AU89" s="209"/>
      <c r="AV89" s="209"/>
      <c r="AW89" s="209"/>
      <c r="AX89" s="209"/>
      <c r="AY89" s="209"/>
      <c r="AZ89" s="213"/>
      <c r="BA89" s="487"/>
      <c r="BB89" s="488"/>
      <c r="BC89" s="488"/>
      <c r="BD89" s="488"/>
      <c r="BE89" s="488"/>
      <c r="BF89" s="488"/>
      <c r="BG89" s="489"/>
      <c r="BH89" s="171"/>
      <c r="BI89" s="521"/>
      <c r="BJ89" s="521"/>
      <c r="BK89" s="521"/>
      <c r="BL89" s="521"/>
      <c r="BM89" s="521"/>
      <c r="BN89" s="521"/>
      <c r="BO89" s="521"/>
      <c r="BP89" s="521"/>
      <c r="BQ89" s="521"/>
      <c r="BR89" s="518"/>
      <c r="BS89" s="518"/>
      <c r="BT89" s="518"/>
      <c r="BU89" s="518"/>
      <c r="BV89" s="518"/>
      <c r="BW89" s="518"/>
      <c r="BX89" s="518"/>
      <c r="BY89" s="518"/>
      <c r="BZ89" s="518"/>
      <c r="CA89" s="518"/>
      <c r="CB89" s="518"/>
      <c r="CC89" s="518"/>
      <c r="CD89" s="518"/>
      <c r="CE89" s="518"/>
      <c r="CF89" s="518"/>
      <c r="CG89" s="518"/>
      <c r="CH89" s="518"/>
      <c r="CI89" s="518"/>
      <c r="CJ89" s="518"/>
      <c r="CK89" s="518"/>
      <c r="CL89" s="518"/>
      <c r="CM89" s="519"/>
      <c r="CN89" s="495"/>
      <c r="CO89" s="488"/>
      <c r="CP89" s="488"/>
      <c r="CQ89" s="488"/>
      <c r="CR89" s="496"/>
    </row>
    <row r="90" spans="2:96" s="100" customFormat="1" ht="26.25" customHeight="1">
      <c r="B90" s="487"/>
      <c r="C90" s="488"/>
      <c r="D90" s="488"/>
      <c r="E90" s="488"/>
      <c r="F90" s="488"/>
      <c r="G90" s="488"/>
      <c r="H90" s="489"/>
      <c r="I90" s="296"/>
      <c r="J90" s="98"/>
      <c r="K90" s="406"/>
      <c r="L90" s="284" t="s">
        <v>226</v>
      </c>
      <c r="M90" s="291"/>
      <c r="N90" s="291"/>
      <c r="O90" s="291"/>
      <c r="P90" s="291"/>
      <c r="Q90" s="291"/>
      <c r="R90" s="98"/>
      <c r="S90" s="293"/>
      <c r="T90" s="293"/>
      <c r="U90" s="293"/>
      <c r="V90" s="293"/>
      <c r="W90" s="293"/>
      <c r="X90" s="293"/>
      <c r="Y90" s="293"/>
      <c r="Z90" s="293"/>
      <c r="AA90" s="293"/>
      <c r="AB90" s="293"/>
      <c r="AC90" s="293"/>
      <c r="AD90" s="293"/>
      <c r="AE90" s="293"/>
      <c r="AF90" s="293"/>
      <c r="AG90" s="293"/>
      <c r="AH90" s="293"/>
      <c r="AI90" s="293"/>
      <c r="AJ90" s="293"/>
      <c r="AK90" s="293"/>
      <c r="AL90" s="293"/>
      <c r="AM90" s="293"/>
      <c r="AN90" s="294"/>
      <c r="AO90" s="495"/>
      <c r="AP90" s="488"/>
      <c r="AQ90" s="488"/>
      <c r="AR90" s="488"/>
      <c r="AS90" s="496"/>
      <c r="AT90" s="209" t="b">
        <v>1</v>
      </c>
      <c r="AU90" s="209"/>
      <c r="AV90" s="209"/>
      <c r="AW90" s="209"/>
      <c r="AX90" s="209"/>
      <c r="AY90" s="209"/>
      <c r="AZ90" s="213"/>
      <c r="BA90" s="487"/>
      <c r="BB90" s="488"/>
      <c r="BC90" s="488"/>
      <c r="BD90" s="488"/>
      <c r="BE90" s="488"/>
      <c r="BF90" s="488"/>
      <c r="BG90" s="489"/>
      <c r="BH90" s="171"/>
      <c r="BI90" s="98"/>
      <c r="BJ90" s="406"/>
      <c r="BK90" s="164" t="s">
        <v>226</v>
      </c>
      <c r="BL90" s="162"/>
      <c r="BM90" s="162"/>
      <c r="BN90" s="162"/>
      <c r="BO90" s="162"/>
      <c r="BP90" s="162"/>
      <c r="BQ90" s="98"/>
      <c r="BR90" s="172"/>
      <c r="BS90" s="172"/>
      <c r="BT90" s="172"/>
      <c r="BU90" s="172"/>
      <c r="BV90" s="172"/>
      <c r="BW90" s="172"/>
      <c r="BX90" s="172"/>
      <c r="BY90" s="172"/>
      <c r="BZ90" s="172"/>
      <c r="CA90" s="172"/>
      <c r="CB90" s="172"/>
      <c r="CC90" s="172"/>
      <c r="CD90" s="172"/>
      <c r="CE90" s="172"/>
      <c r="CF90" s="172"/>
      <c r="CG90" s="172"/>
      <c r="CH90" s="172"/>
      <c r="CI90" s="172"/>
      <c r="CJ90" s="172"/>
      <c r="CK90" s="172"/>
      <c r="CL90" s="172"/>
      <c r="CM90" s="173"/>
      <c r="CN90" s="495"/>
      <c r="CO90" s="488"/>
      <c r="CP90" s="488"/>
      <c r="CQ90" s="488"/>
      <c r="CR90" s="496"/>
    </row>
    <row r="91" spans="2:96" s="100" customFormat="1" ht="27" customHeight="1" thickBot="1">
      <c r="B91" s="487"/>
      <c r="C91" s="488"/>
      <c r="D91" s="488"/>
      <c r="E91" s="488"/>
      <c r="F91" s="488"/>
      <c r="G91" s="488"/>
      <c r="H91" s="489"/>
      <c r="I91" s="392"/>
      <c r="J91" s="98"/>
      <c r="K91" s="406"/>
      <c r="L91" s="387" t="s">
        <v>495</v>
      </c>
      <c r="M91" s="388"/>
      <c r="N91" s="388"/>
      <c r="O91" s="388"/>
      <c r="P91" s="388"/>
      <c r="Q91" s="388"/>
      <c r="R91" s="98"/>
      <c r="S91" s="390"/>
      <c r="T91" s="390"/>
      <c r="U91" s="390"/>
      <c r="V91" s="390"/>
      <c r="W91" s="390"/>
      <c r="X91" s="390"/>
      <c r="Y91" s="390"/>
      <c r="Z91" s="390"/>
      <c r="AA91" s="390"/>
      <c r="AB91" s="390"/>
      <c r="AC91" s="390"/>
      <c r="AD91" s="390"/>
      <c r="AE91" s="390"/>
      <c r="AF91" s="390"/>
      <c r="AG91" s="390"/>
      <c r="AH91" s="390"/>
      <c r="AI91" s="390"/>
      <c r="AJ91" s="390"/>
      <c r="AK91" s="390"/>
      <c r="AL91" s="390"/>
      <c r="AM91" s="390"/>
      <c r="AN91" s="391"/>
      <c r="AO91" s="495"/>
      <c r="AP91" s="488"/>
      <c r="AQ91" s="488"/>
      <c r="AR91" s="488"/>
      <c r="AS91" s="496"/>
      <c r="AT91" s="209" t="b">
        <v>1</v>
      </c>
      <c r="AU91" s="209"/>
      <c r="AV91" s="209"/>
      <c r="AW91" s="209"/>
      <c r="AX91" s="209"/>
      <c r="AY91" s="209"/>
      <c r="AZ91" s="213"/>
      <c r="BA91" s="487"/>
      <c r="BB91" s="488"/>
      <c r="BC91" s="488"/>
      <c r="BD91" s="488"/>
      <c r="BE91" s="488"/>
      <c r="BF91" s="488"/>
      <c r="BG91" s="489"/>
      <c r="BH91" s="392"/>
      <c r="BI91" s="98"/>
      <c r="BJ91" s="406"/>
      <c r="BK91" s="387" t="s">
        <v>495</v>
      </c>
      <c r="BL91" s="388"/>
      <c r="BM91" s="388"/>
      <c r="BN91" s="388"/>
      <c r="BO91" s="388"/>
      <c r="BP91" s="388"/>
      <c r="BQ91" s="98"/>
      <c r="BR91" s="390"/>
      <c r="BS91" s="390"/>
      <c r="BT91" s="390"/>
      <c r="BU91" s="390"/>
      <c r="BV91" s="390"/>
      <c r="BW91" s="390"/>
      <c r="BX91" s="390"/>
      <c r="BY91" s="390"/>
      <c r="BZ91" s="390"/>
      <c r="CA91" s="390"/>
      <c r="CB91" s="390"/>
      <c r="CC91" s="390"/>
      <c r="CD91" s="390"/>
      <c r="CE91" s="390"/>
      <c r="CF91" s="390"/>
      <c r="CG91" s="390"/>
      <c r="CH91" s="390"/>
      <c r="CI91" s="390"/>
      <c r="CJ91" s="390"/>
      <c r="CK91" s="390"/>
      <c r="CL91" s="390"/>
      <c r="CM91" s="391"/>
      <c r="CN91" s="495"/>
      <c r="CO91" s="488"/>
      <c r="CP91" s="488"/>
      <c r="CQ91" s="488"/>
      <c r="CR91" s="496"/>
    </row>
    <row r="92" spans="2:96" s="100" customFormat="1" ht="41.25" customHeight="1" thickBot="1">
      <c r="B92" s="487"/>
      <c r="C92" s="488"/>
      <c r="D92" s="488"/>
      <c r="E92" s="488"/>
      <c r="F92" s="488"/>
      <c r="G92" s="488"/>
      <c r="H92" s="489"/>
      <c r="I92" s="296"/>
      <c r="J92" s="98"/>
      <c r="K92" s="105"/>
      <c r="L92" s="14" t="s">
        <v>215</v>
      </c>
      <c r="M92" s="17" t="s">
        <v>242</v>
      </c>
      <c r="N92" s="584"/>
      <c r="O92" s="585"/>
      <c r="P92" s="585"/>
      <c r="Q92" s="585"/>
      <c r="R92" s="585"/>
      <c r="S92" s="585"/>
      <c r="T92" s="585"/>
      <c r="U92" s="585"/>
      <c r="V92" s="585"/>
      <c r="W92" s="585"/>
      <c r="X92" s="585"/>
      <c r="Y92" s="585"/>
      <c r="Z92" s="585"/>
      <c r="AA92" s="585"/>
      <c r="AB92" s="585"/>
      <c r="AC92" s="585"/>
      <c r="AD92" s="585"/>
      <c r="AE92" s="585"/>
      <c r="AF92" s="585"/>
      <c r="AG92" s="586"/>
      <c r="AH92" s="98" t="s">
        <v>241</v>
      </c>
      <c r="AI92" s="98"/>
      <c r="AJ92" s="98"/>
      <c r="AK92" s="98"/>
      <c r="AL92" s="98"/>
      <c r="AM92" s="98"/>
      <c r="AN92" s="99"/>
      <c r="AO92" s="495"/>
      <c r="AP92" s="488"/>
      <c r="AQ92" s="488"/>
      <c r="AR92" s="488"/>
      <c r="AS92" s="496"/>
      <c r="AT92" s="209" t="b">
        <v>0</v>
      </c>
      <c r="AU92" s="209"/>
      <c r="AV92" s="209"/>
      <c r="AW92" s="209"/>
      <c r="AX92" s="209"/>
      <c r="AY92" s="209"/>
      <c r="AZ92" s="213"/>
      <c r="BA92" s="487"/>
      <c r="BB92" s="488"/>
      <c r="BC92" s="488"/>
      <c r="BD92" s="488"/>
      <c r="BE92" s="488"/>
      <c r="BF92" s="488"/>
      <c r="BG92" s="489"/>
      <c r="BH92" s="171"/>
      <c r="BI92" s="98"/>
      <c r="BJ92" s="105"/>
      <c r="BK92" s="14" t="s">
        <v>240</v>
      </c>
      <c r="BL92" s="162"/>
      <c r="BM92" s="584" t="s">
        <v>353</v>
      </c>
      <c r="BN92" s="585"/>
      <c r="BO92" s="585"/>
      <c r="BP92" s="585"/>
      <c r="BQ92" s="585"/>
      <c r="BR92" s="585"/>
      <c r="BS92" s="585"/>
      <c r="BT92" s="585"/>
      <c r="BU92" s="585"/>
      <c r="BV92" s="585"/>
      <c r="BW92" s="585"/>
      <c r="BX92" s="585"/>
      <c r="BY92" s="585"/>
      <c r="BZ92" s="585"/>
      <c r="CA92" s="585"/>
      <c r="CB92" s="585"/>
      <c r="CC92" s="585"/>
      <c r="CD92" s="585"/>
      <c r="CE92" s="585"/>
      <c r="CF92" s="586"/>
      <c r="CG92" s="98" t="s">
        <v>46</v>
      </c>
      <c r="CH92" s="98"/>
      <c r="CI92" s="98"/>
      <c r="CJ92" s="98"/>
      <c r="CK92" s="98"/>
      <c r="CL92" s="98"/>
      <c r="CM92" s="99"/>
      <c r="CN92" s="495"/>
      <c r="CO92" s="488"/>
      <c r="CP92" s="488"/>
      <c r="CQ92" s="488"/>
      <c r="CR92" s="496"/>
    </row>
    <row r="93" spans="2:96" s="100" customFormat="1" ht="41.25" customHeight="1" thickBot="1">
      <c r="B93" s="487"/>
      <c r="C93" s="488"/>
      <c r="D93" s="488"/>
      <c r="E93" s="488"/>
      <c r="F93" s="488"/>
      <c r="G93" s="488"/>
      <c r="H93" s="489"/>
      <c r="I93" s="296"/>
      <c r="J93" s="98"/>
      <c r="K93" s="17"/>
      <c r="L93" s="284"/>
      <c r="M93" s="17" t="s">
        <v>242</v>
      </c>
      <c r="N93" s="584"/>
      <c r="O93" s="585"/>
      <c r="P93" s="585"/>
      <c r="Q93" s="585"/>
      <c r="R93" s="585"/>
      <c r="S93" s="585"/>
      <c r="T93" s="585"/>
      <c r="U93" s="585"/>
      <c r="V93" s="585"/>
      <c r="W93" s="585"/>
      <c r="X93" s="585"/>
      <c r="Y93" s="585"/>
      <c r="Z93" s="585"/>
      <c r="AA93" s="585"/>
      <c r="AB93" s="585"/>
      <c r="AC93" s="585"/>
      <c r="AD93" s="585"/>
      <c r="AE93" s="585"/>
      <c r="AF93" s="585"/>
      <c r="AG93" s="586"/>
      <c r="AH93" s="98" t="s">
        <v>241</v>
      </c>
      <c r="AI93" s="98"/>
      <c r="AJ93" s="98"/>
      <c r="AK93" s="98"/>
      <c r="AL93" s="98"/>
      <c r="AM93" s="98"/>
      <c r="AN93" s="99"/>
      <c r="AO93" s="495"/>
      <c r="AP93" s="488"/>
      <c r="AQ93" s="488"/>
      <c r="AR93" s="488"/>
      <c r="AS93" s="496"/>
      <c r="AT93" s="209"/>
      <c r="AU93" s="209"/>
      <c r="AV93" s="209"/>
      <c r="AW93" s="209"/>
      <c r="AX93" s="209"/>
      <c r="AY93" s="209"/>
      <c r="AZ93" s="213"/>
      <c r="BA93" s="487"/>
      <c r="BB93" s="488"/>
      <c r="BC93" s="488"/>
      <c r="BD93" s="488"/>
      <c r="BE93" s="488"/>
      <c r="BF93" s="488"/>
      <c r="BG93" s="489"/>
      <c r="BH93" s="171"/>
      <c r="BI93" s="98"/>
      <c r="BJ93" s="17"/>
      <c r="BK93" s="164"/>
      <c r="BL93" s="17" t="s">
        <v>242</v>
      </c>
      <c r="BM93" s="584" t="s">
        <v>453</v>
      </c>
      <c r="BN93" s="585"/>
      <c r="BO93" s="585"/>
      <c r="BP93" s="585"/>
      <c r="BQ93" s="585"/>
      <c r="BR93" s="585"/>
      <c r="BS93" s="585"/>
      <c r="BT93" s="585"/>
      <c r="BU93" s="585"/>
      <c r="BV93" s="585"/>
      <c r="BW93" s="585"/>
      <c r="BX93" s="585"/>
      <c r="BY93" s="585"/>
      <c r="BZ93" s="585"/>
      <c r="CA93" s="585"/>
      <c r="CB93" s="585"/>
      <c r="CC93" s="585"/>
      <c r="CD93" s="585"/>
      <c r="CE93" s="585"/>
      <c r="CF93" s="586"/>
      <c r="CG93" s="98" t="s">
        <v>46</v>
      </c>
      <c r="CH93" s="98"/>
      <c r="CI93" s="98"/>
      <c r="CJ93" s="98"/>
      <c r="CK93" s="98"/>
      <c r="CL93" s="98"/>
      <c r="CM93" s="99"/>
      <c r="CN93" s="495"/>
      <c r="CO93" s="488"/>
      <c r="CP93" s="488"/>
      <c r="CQ93" s="488"/>
      <c r="CR93" s="496"/>
    </row>
    <row r="94" spans="2:96" s="100" customFormat="1" ht="41.25" customHeight="1" thickBot="1">
      <c r="B94" s="487"/>
      <c r="C94" s="488"/>
      <c r="D94" s="488"/>
      <c r="E94" s="488"/>
      <c r="F94" s="488"/>
      <c r="G94" s="488"/>
      <c r="H94" s="489"/>
      <c r="I94" s="296"/>
      <c r="J94" s="98"/>
      <c r="K94" s="17"/>
      <c r="L94" s="284"/>
      <c r="M94" s="17" t="s">
        <v>242</v>
      </c>
      <c r="N94" s="719"/>
      <c r="O94" s="720"/>
      <c r="P94" s="720"/>
      <c r="Q94" s="720"/>
      <c r="R94" s="720"/>
      <c r="S94" s="720"/>
      <c r="T94" s="720"/>
      <c r="U94" s="720"/>
      <c r="V94" s="720"/>
      <c r="W94" s="720"/>
      <c r="X94" s="720"/>
      <c r="Y94" s="720"/>
      <c r="Z94" s="720"/>
      <c r="AA94" s="720"/>
      <c r="AB94" s="720"/>
      <c r="AC94" s="720"/>
      <c r="AD94" s="720"/>
      <c r="AE94" s="720"/>
      <c r="AF94" s="720"/>
      <c r="AG94" s="721"/>
      <c r="AH94" s="98" t="s">
        <v>241</v>
      </c>
      <c r="AI94" s="98"/>
      <c r="AJ94" s="98"/>
      <c r="AK94" s="98"/>
      <c r="AL94" s="98"/>
      <c r="AM94" s="98"/>
      <c r="AN94" s="99"/>
      <c r="AO94" s="495"/>
      <c r="AP94" s="488"/>
      <c r="AQ94" s="488"/>
      <c r="AR94" s="488"/>
      <c r="AS94" s="496"/>
      <c r="AT94" s="209"/>
      <c r="AU94" s="209"/>
      <c r="AV94" s="209"/>
      <c r="AW94" s="209"/>
      <c r="AX94" s="209"/>
      <c r="AY94" s="209"/>
      <c r="AZ94" s="213"/>
      <c r="BA94" s="487"/>
      <c r="BB94" s="488"/>
      <c r="BC94" s="488"/>
      <c r="BD94" s="488"/>
      <c r="BE94" s="488"/>
      <c r="BF94" s="488"/>
      <c r="BG94" s="489"/>
      <c r="BH94" s="171"/>
      <c r="BI94" s="98"/>
      <c r="BJ94" s="17"/>
      <c r="BK94" s="164"/>
      <c r="BL94" s="17" t="s">
        <v>242</v>
      </c>
      <c r="BM94" s="674"/>
      <c r="BN94" s="675"/>
      <c r="BO94" s="675"/>
      <c r="BP94" s="675"/>
      <c r="BQ94" s="675"/>
      <c r="BR94" s="675"/>
      <c r="BS94" s="675"/>
      <c r="BT94" s="675"/>
      <c r="BU94" s="675"/>
      <c r="BV94" s="675"/>
      <c r="BW94" s="675"/>
      <c r="BX94" s="675"/>
      <c r="BY94" s="675"/>
      <c r="BZ94" s="675"/>
      <c r="CA94" s="675"/>
      <c r="CB94" s="675"/>
      <c r="CC94" s="675"/>
      <c r="CD94" s="675"/>
      <c r="CE94" s="675"/>
      <c r="CF94" s="676"/>
      <c r="CG94" s="98" t="s">
        <v>46</v>
      </c>
      <c r="CH94" s="98"/>
      <c r="CI94" s="98"/>
      <c r="CJ94" s="98"/>
      <c r="CK94" s="98"/>
      <c r="CL94" s="98"/>
      <c r="CM94" s="99"/>
      <c r="CN94" s="495"/>
      <c r="CO94" s="488"/>
      <c r="CP94" s="488"/>
      <c r="CQ94" s="488"/>
      <c r="CR94" s="496"/>
    </row>
    <row r="95" spans="2:96" s="100" customFormat="1" ht="41.25" customHeight="1" thickBot="1">
      <c r="B95" s="487"/>
      <c r="C95" s="488"/>
      <c r="D95" s="488"/>
      <c r="E95" s="488"/>
      <c r="F95" s="488"/>
      <c r="G95" s="488"/>
      <c r="H95" s="489"/>
      <c r="I95" s="296"/>
      <c r="J95" s="98"/>
      <c r="K95" s="17"/>
      <c r="L95" s="284"/>
      <c r="M95" s="17" t="s">
        <v>242</v>
      </c>
      <c r="N95" s="719"/>
      <c r="O95" s="720"/>
      <c r="P95" s="720"/>
      <c r="Q95" s="720"/>
      <c r="R95" s="720"/>
      <c r="S95" s="720"/>
      <c r="T95" s="720"/>
      <c r="U95" s="720"/>
      <c r="V95" s="720"/>
      <c r="W95" s="720"/>
      <c r="X95" s="720"/>
      <c r="Y95" s="720"/>
      <c r="Z95" s="720"/>
      <c r="AA95" s="720"/>
      <c r="AB95" s="720"/>
      <c r="AC95" s="720"/>
      <c r="AD95" s="720"/>
      <c r="AE95" s="720"/>
      <c r="AF95" s="720"/>
      <c r="AG95" s="721"/>
      <c r="AH95" s="98" t="s">
        <v>241</v>
      </c>
      <c r="AI95" s="98"/>
      <c r="AJ95" s="98"/>
      <c r="AK95" s="98"/>
      <c r="AL95" s="98"/>
      <c r="AM95" s="98"/>
      <c r="AN95" s="99"/>
      <c r="AO95" s="495"/>
      <c r="AP95" s="488"/>
      <c r="AQ95" s="488"/>
      <c r="AR95" s="488"/>
      <c r="AS95" s="496"/>
      <c r="AT95" s="209"/>
      <c r="AU95" s="209"/>
      <c r="AV95" s="209"/>
      <c r="AW95" s="209"/>
      <c r="AX95" s="209"/>
      <c r="AY95" s="209"/>
      <c r="AZ95" s="213"/>
      <c r="BA95" s="487"/>
      <c r="BB95" s="488"/>
      <c r="BC95" s="488"/>
      <c r="BD95" s="488"/>
      <c r="BE95" s="488"/>
      <c r="BF95" s="488"/>
      <c r="BG95" s="489"/>
      <c r="BH95" s="171"/>
      <c r="BI95" s="98"/>
      <c r="BJ95" s="17"/>
      <c r="BK95" s="164"/>
      <c r="BL95" s="17" t="s">
        <v>242</v>
      </c>
      <c r="BM95" s="674"/>
      <c r="BN95" s="675"/>
      <c r="BO95" s="675"/>
      <c r="BP95" s="675"/>
      <c r="BQ95" s="675"/>
      <c r="BR95" s="675"/>
      <c r="BS95" s="675"/>
      <c r="BT95" s="675"/>
      <c r="BU95" s="675"/>
      <c r="BV95" s="675"/>
      <c r="BW95" s="675"/>
      <c r="BX95" s="675"/>
      <c r="BY95" s="675"/>
      <c r="BZ95" s="675"/>
      <c r="CA95" s="675"/>
      <c r="CB95" s="675"/>
      <c r="CC95" s="675"/>
      <c r="CD95" s="675"/>
      <c r="CE95" s="675"/>
      <c r="CF95" s="676"/>
      <c r="CG95" s="98" t="s">
        <v>46</v>
      </c>
      <c r="CH95" s="98"/>
      <c r="CI95" s="98"/>
      <c r="CJ95" s="98"/>
      <c r="CK95" s="98"/>
      <c r="CL95" s="98"/>
      <c r="CM95" s="99"/>
      <c r="CN95" s="495"/>
      <c r="CO95" s="488"/>
      <c r="CP95" s="488"/>
      <c r="CQ95" s="488"/>
      <c r="CR95" s="496"/>
    </row>
    <row r="96" spans="2:96" s="100" customFormat="1" ht="18" customHeight="1">
      <c r="B96" s="487"/>
      <c r="C96" s="488"/>
      <c r="D96" s="488"/>
      <c r="E96" s="488"/>
      <c r="F96" s="488"/>
      <c r="G96" s="488"/>
      <c r="H96" s="489"/>
      <c r="I96" s="296"/>
      <c r="J96" s="98"/>
      <c r="K96" s="17"/>
      <c r="L96" s="284"/>
      <c r="M96" s="17"/>
      <c r="N96" s="291"/>
      <c r="O96" s="291"/>
      <c r="P96" s="291"/>
      <c r="Q96" s="291"/>
      <c r="R96" s="291"/>
      <c r="S96" s="291"/>
      <c r="T96" s="291"/>
      <c r="U96" s="291"/>
      <c r="V96" s="291"/>
      <c r="W96" s="291"/>
      <c r="X96" s="291"/>
      <c r="Y96" s="291"/>
      <c r="Z96" s="291"/>
      <c r="AA96" s="291"/>
      <c r="AB96" s="291"/>
      <c r="AC96" s="291"/>
      <c r="AD96" s="291"/>
      <c r="AE96" s="291"/>
      <c r="AF96" s="291"/>
      <c r="AG96" s="291"/>
      <c r="AH96" s="98"/>
      <c r="AI96" s="98"/>
      <c r="AJ96" s="98"/>
      <c r="AK96" s="98"/>
      <c r="AL96" s="98"/>
      <c r="AM96" s="98"/>
      <c r="AN96" s="99"/>
      <c r="AO96" s="495"/>
      <c r="AP96" s="488"/>
      <c r="AQ96" s="488"/>
      <c r="AR96" s="488"/>
      <c r="AS96" s="496"/>
      <c r="AT96" s="209"/>
      <c r="AU96" s="209"/>
      <c r="AV96" s="209"/>
      <c r="AW96" s="209"/>
      <c r="AX96" s="209"/>
      <c r="AY96" s="209"/>
      <c r="AZ96" s="213"/>
      <c r="BA96" s="487"/>
      <c r="BB96" s="488"/>
      <c r="BC96" s="488"/>
      <c r="BD96" s="488"/>
      <c r="BE96" s="488"/>
      <c r="BF96" s="488"/>
      <c r="BG96" s="489"/>
      <c r="BH96" s="171"/>
      <c r="BI96" s="98"/>
      <c r="BJ96" s="17"/>
      <c r="BK96" s="164"/>
      <c r="BL96" s="17"/>
      <c r="BM96" s="162"/>
      <c r="BN96" s="162"/>
      <c r="BO96" s="162"/>
      <c r="BP96" s="162"/>
      <c r="BQ96" s="162"/>
      <c r="BR96" s="162"/>
      <c r="BS96" s="162"/>
      <c r="BT96" s="162"/>
      <c r="BU96" s="162"/>
      <c r="BV96" s="162"/>
      <c r="BW96" s="162"/>
      <c r="BX96" s="162"/>
      <c r="BY96" s="162"/>
      <c r="BZ96" s="162"/>
      <c r="CA96" s="162"/>
      <c r="CB96" s="162"/>
      <c r="CC96" s="162"/>
      <c r="CD96" s="162"/>
      <c r="CE96" s="162"/>
      <c r="CF96" s="162"/>
      <c r="CG96" s="98"/>
      <c r="CH96" s="98"/>
      <c r="CI96" s="98"/>
      <c r="CJ96" s="98"/>
      <c r="CK96" s="98"/>
      <c r="CL96" s="98"/>
      <c r="CM96" s="99"/>
      <c r="CN96" s="495"/>
      <c r="CO96" s="488"/>
      <c r="CP96" s="488"/>
      <c r="CQ96" s="488"/>
      <c r="CR96" s="496"/>
    </row>
    <row r="97" spans="2:96" s="100" customFormat="1" ht="26.25" customHeight="1">
      <c r="B97" s="487"/>
      <c r="C97" s="488"/>
      <c r="D97" s="488"/>
      <c r="E97" s="488"/>
      <c r="F97" s="488"/>
      <c r="G97" s="488"/>
      <c r="H97" s="489"/>
      <c r="I97" s="296"/>
      <c r="J97" s="541" t="s">
        <v>496</v>
      </c>
      <c r="K97" s="542"/>
      <c r="L97" s="542"/>
      <c r="M97" s="542"/>
      <c r="N97" s="542"/>
      <c r="O97" s="542"/>
      <c r="P97" s="542"/>
      <c r="Q97" s="542"/>
      <c r="R97" s="542"/>
      <c r="S97" s="518" t="s">
        <v>246</v>
      </c>
      <c r="T97" s="518"/>
      <c r="U97" s="518"/>
      <c r="V97" s="518"/>
      <c r="W97" s="518"/>
      <c r="X97" s="518"/>
      <c r="Y97" s="518"/>
      <c r="Z97" s="518"/>
      <c r="AA97" s="518"/>
      <c r="AB97" s="518"/>
      <c r="AC97" s="518"/>
      <c r="AD97" s="518"/>
      <c r="AE97" s="518"/>
      <c r="AF97" s="518"/>
      <c r="AG97" s="518"/>
      <c r="AH97" s="518"/>
      <c r="AI97" s="518"/>
      <c r="AJ97" s="518"/>
      <c r="AK97" s="518"/>
      <c r="AL97" s="518"/>
      <c r="AM97" s="518"/>
      <c r="AN97" s="519"/>
      <c r="AO97" s="495"/>
      <c r="AP97" s="488"/>
      <c r="AQ97" s="488"/>
      <c r="AR97" s="488"/>
      <c r="AS97" s="496"/>
      <c r="AT97" s="209"/>
      <c r="AU97" s="209"/>
      <c r="AV97" s="209"/>
      <c r="AW97" s="209"/>
      <c r="AX97" s="209"/>
      <c r="AY97" s="209"/>
      <c r="AZ97" s="213"/>
      <c r="BA97" s="487"/>
      <c r="BB97" s="488"/>
      <c r="BC97" s="488"/>
      <c r="BD97" s="488"/>
      <c r="BE97" s="488"/>
      <c r="BF97" s="488"/>
      <c r="BG97" s="489"/>
      <c r="BH97" s="171"/>
      <c r="BI97" s="520" t="s">
        <v>496</v>
      </c>
      <c r="BJ97" s="521"/>
      <c r="BK97" s="521"/>
      <c r="BL97" s="521"/>
      <c r="BM97" s="521"/>
      <c r="BN97" s="521"/>
      <c r="BO97" s="521"/>
      <c r="BP97" s="521"/>
      <c r="BQ97" s="521"/>
      <c r="BR97" s="518" t="s">
        <v>246</v>
      </c>
      <c r="BS97" s="518"/>
      <c r="BT97" s="518"/>
      <c r="BU97" s="518"/>
      <c r="BV97" s="518"/>
      <c r="BW97" s="518"/>
      <c r="BX97" s="518"/>
      <c r="BY97" s="518"/>
      <c r="BZ97" s="518"/>
      <c r="CA97" s="518"/>
      <c r="CB97" s="518"/>
      <c r="CC97" s="518"/>
      <c r="CD97" s="518"/>
      <c r="CE97" s="518"/>
      <c r="CF97" s="518"/>
      <c r="CG97" s="518"/>
      <c r="CH97" s="518"/>
      <c r="CI97" s="518"/>
      <c r="CJ97" s="518"/>
      <c r="CK97" s="518"/>
      <c r="CL97" s="518"/>
      <c r="CM97" s="519"/>
      <c r="CN97" s="495"/>
      <c r="CO97" s="488"/>
      <c r="CP97" s="488"/>
      <c r="CQ97" s="488"/>
      <c r="CR97" s="496"/>
    </row>
    <row r="98" spans="2:96" s="100" customFormat="1" ht="26.25" customHeight="1">
      <c r="B98" s="487"/>
      <c r="C98" s="488"/>
      <c r="D98" s="488"/>
      <c r="E98" s="488"/>
      <c r="F98" s="488"/>
      <c r="G98" s="488"/>
      <c r="H98" s="489"/>
      <c r="I98" s="296"/>
      <c r="J98" s="542"/>
      <c r="K98" s="542"/>
      <c r="L98" s="542"/>
      <c r="M98" s="542"/>
      <c r="N98" s="542"/>
      <c r="O98" s="542"/>
      <c r="P98" s="542"/>
      <c r="Q98" s="542"/>
      <c r="R98" s="542"/>
      <c r="S98" s="518"/>
      <c r="T98" s="518"/>
      <c r="U98" s="518"/>
      <c r="V98" s="518"/>
      <c r="W98" s="518"/>
      <c r="X98" s="518"/>
      <c r="Y98" s="518"/>
      <c r="Z98" s="518"/>
      <c r="AA98" s="518"/>
      <c r="AB98" s="518"/>
      <c r="AC98" s="518"/>
      <c r="AD98" s="518"/>
      <c r="AE98" s="518"/>
      <c r="AF98" s="518"/>
      <c r="AG98" s="518"/>
      <c r="AH98" s="518"/>
      <c r="AI98" s="518"/>
      <c r="AJ98" s="518"/>
      <c r="AK98" s="518"/>
      <c r="AL98" s="518"/>
      <c r="AM98" s="518"/>
      <c r="AN98" s="519"/>
      <c r="AO98" s="495"/>
      <c r="AP98" s="488"/>
      <c r="AQ98" s="488"/>
      <c r="AR98" s="488"/>
      <c r="AS98" s="496"/>
      <c r="AT98" s="209"/>
      <c r="AU98" s="209"/>
      <c r="AV98" s="209"/>
      <c r="AW98" s="209"/>
      <c r="AX98" s="209"/>
      <c r="AY98" s="209"/>
      <c r="AZ98" s="213"/>
      <c r="BA98" s="487"/>
      <c r="BB98" s="488"/>
      <c r="BC98" s="488"/>
      <c r="BD98" s="488"/>
      <c r="BE98" s="488"/>
      <c r="BF98" s="488"/>
      <c r="BG98" s="489"/>
      <c r="BH98" s="171"/>
      <c r="BI98" s="521"/>
      <c r="BJ98" s="521"/>
      <c r="BK98" s="521"/>
      <c r="BL98" s="521"/>
      <c r="BM98" s="521"/>
      <c r="BN98" s="521"/>
      <c r="BO98" s="521"/>
      <c r="BP98" s="521"/>
      <c r="BQ98" s="521"/>
      <c r="BR98" s="518"/>
      <c r="BS98" s="518"/>
      <c r="BT98" s="518"/>
      <c r="BU98" s="518"/>
      <c r="BV98" s="518"/>
      <c r="BW98" s="518"/>
      <c r="BX98" s="518"/>
      <c r="BY98" s="518"/>
      <c r="BZ98" s="518"/>
      <c r="CA98" s="518"/>
      <c r="CB98" s="518"/>
      <c r="CC98" s="518"/>
      <c r="CD98" s="518"/>
      <c r="CE98" s="518"/>
      <c r="CF98" s="518"/>
      <c r="CG98" s="518"/>
      <c r="CH98" s="518"/>
      <c r="CI98" s="518"/>
      <c r="CJ98" s="518"/>
      <c r="CK98" s="518"/>
      <c r="CL98" s="518"/>
      <c r="CM98" s="519"/>
      <c r="CN98" s="495"/>
      <c r="CO98" s="488"/>
      <c r="CP98" s="488"/>
      <c r="CQ98" s="488"/>
      <c r="CR98" s="496"/>
    </row>
    <row r="99" spans="2:96" s="100" customFormat="1" ht="26.25" customHeight="1">
      <c r="B99" s="487"/>
      <c r="C99" s="488"/>
      <c r="D99" s="488"/>
      <c r="E99" s="488"/>
      <c r="F99" s="488"/>
      <c r="G99" s="488"/>
      <c r="H99" s="489"/>
      <c r="I99" s="296"/>
      <c r="J99" s="98"/>
      <c r="K99" s="406"/>
      <c r="L99" s="284" t="s">
        <v>227</v>
      </c>
      <c r="M99" s="291"/>
      <c r="N99" s="291"/>
      <c r="O99" s="291"/>
      <c r="P99" s="291"/>
      <c r="Q99" s="291"/>
      <c r="R99" s="98"/>
      <c r="S99" s="293"/>
      <c r="T99" s="293"/>
      <c r="U99" s="293"/>
      <c r="V99" s="293"/>
      <c r="W99" s="293"/>
      <c r="X99" s="293"/>
      <c r="Y99" s="293"/>
      <c r="Z99" s="293"/>
      <c r="AA99" s="293"/>
      <c r="AB99" s="293"/>
      <c r="AC99" s="293"/>
      <c r="AD99" s="293"/>
      <c r="AE99" s="293"/>
      <c r="AF99" s="293"/>
      <c r="AG99" s="293"/>
      <c r="AH99" s="293"/>
      <c r="AI99" s="293"/>
      <c r="AJ99" s="293"/>
      <c r="AK99" s="293"/>
      <c r="AL99" s="293"/>
      <c r="AM99" s="293"/>
      <c r="AN99" s="294"/>
      <c r="AO99" s="495"/>
      <c r="AP99" s="488"/>
      <c r="AQ99" s="488"/>
      <c r="AR99" s="488"/>
      <c r="AS99" s="496"/>
      <c r="AT99" s="209" t="b">
        <v>1</v>
      </c>
      <c r="AU99" s="209"/>
      <c r="AV99" s="209"/>
      <c r="AW99" s="209"/>
      <c r="AX99" s="209"/>
      <c r="AY99" s="209"/>
      <c r="AZ99" s="213"/>
      <c r="BA99" s="487"/>
      <c r="BB99" s="488"/>
      <c r="BC99" s="488"/>
      <c r="BD99" s="488"/>
      <c r="BE99" s="488"/>
      <c r="BF99" s="488"/>
      <c r="BG99" s="489"/>
      <c r="BH99" s="171"/>
      <c r="BI99" s="98"/>
      <c r="BJ99" s="406"/>
      <c r="BK99" s="164" t="s">
        <v>189</v>
      </c>
      <c r="BL99" s="162"/>
      <c r="BM99" s="162"/>
      <c r="BN99" s="162"/>
      <c r="BO99" s="162"/>
      <c r="BP99" s="162"/>
      <c r="BQ99" s="98"/>
      <c r="BR99" s="172"/>
      <c r="BS99" s="172"/>
      <c r="BT99" s="172"/>
      <c r="BU99" s="172"/>
      <c r="BV99" s="172"/>
      <c r="BW99" s="172"/>
      <c r="BX99" s="172"/>
      <c r="BY99" s="172"/>
      <c r="BZ99" s="172"/>
      <c r="CA99" s="172"/>
      <c r="CB99" s="172"/>
      <c r="CC99" s="172"/>
      <c r="CD99" s="172"/>
      <c r="CE99" s="172"/>
      <c r="CF99" s="172"/>
      <c r="CG99" s="172"/>
      <c r="CH99" s="172"/>
      <c r="CI99" s="172"/>
      <c r="CJ99" s="172"/>
      <c r="CK99" s="172"/>
      <c r="CL99" s="172"/>
      <c r="CM99" s="173"/>
      <c r="CN99" s="495"/>
      <c r="CO99" s="488"/>
      <c r="CP99" s="488"/>
      <c r="CQ99" s="488"/>
      <c r="CR99" s="496"/>
    </row>
    <row r="100" spans="2:96" s="100" customFormat="1" ht="26.25" customHeight="1">
      <c r="B100" s="487"/>
      <c r="C100" s="488"/>
      <c r="D100" s="488"/>
      <c r="E100" s="488"/>
      <c r="F100" s="488"/>
      <c r="G100" s="488"/>
      <c r="H100" s="489"/>
      <c r="I100" s="296"/>
      <c r="J100" s="98"/>
      <c r="K100" s="406"/>
      <c r="L100" s="284" t="s">
        <v>228</v>
      </c>
      <c r="M100" s="291"/>
      <c r="N100" s="291"/>
      <c r="O100" s="291"/>
      <c r="P100" s="291"/>
      <c r="Q100" s="291"/>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9"/>
      <c r="AO100" s="495"/>
      <c r="AP100" s="488"/>
      <c r="AQ100" s="488"/>
      <c r="AR100" s="488"/>
      <c r="AS100" s="496"/>
      <c r="AT100" s="209" t="b">
        <v>1</v>
      </c>
      <c r="AU100" s="209"/>
      <c r="AV100" s="209"/>
      <c r="AW100" s="209"/>
      <c r="AX100" s="209"/>
      <c r="AY100" s="209"/>
      <c r="AZ100" s="213"/>
      <c r="BA100" s="487"/>
      <c r="BB100" s="488"/>
      <c r="BC100" s="488"/>
      <c r="BD100" s="488"/>
      <c r="BE100" s="488"/>
      <c r="BF100" s="488"/>
      <c r="BG100" s="489"/>
      <c r="BH100" s="171"/>
      <c r="BI100" s="98"/>
      <c r="BJ100" s="406"/>
      <c r="BK100" s="164" t="s">
        <v>228</v>
      </c>
      <c r="BL100" s="162"/>
      <c r="BM100" s="162"/>
      <c r="BN100" s="162"/>
      <c r="BO100" s="162"/>
      <c r="BP100" s="162"/>
      <c r="BQ100" s="98"/>
      <c r="BR100" s="98"/>
      <c r="BS100" s="98"/>
      <c r="BT100" s="98"/>
      <c r="BU100" s="98"/>
      <c r="BV100" s="98"/>
      <c r="BW100" s="98"/>
      <c r="BX100" s="98"/>
      <c r="BY100" s="98"/>
      <c r="BZ100" s="98"/>
      <c r="CA100" s="98"/>
      <c r="CB100" s="98"/>
      <c r="CC100" s="98"/>
      <c r="CD100" s="98"/>
      <c r="CE100" s="98"/>
      <c r="CF100" s="98"/>
      <c r="CG100" s="98"/>
      <c r="CH100" s="98"/>
      <c r="CI100" s="98"/>
      <c r="CJ100" s="98"/>
      <c r="CK100" s="98"/>
      <c r="CL100" s="98"/>
      <c r="CM100" s="99"/>
      <c r="CN100" s="495"/>
      <c r="CO100" s="488"/>
      <c r="CP100" s="488"/>
      <c r="CQ100" s="488"/>
      <c r="CR100" s="496"/>
    </row>
    <row r="101" spans="2:96" s="100" customFormat="1" ht="27" customHeight="1">
      <c r="B101" s="487"/>
      <c r="C101" s="488"/>
      <c r="D101" s="488"/>
      <c r="E101" s="488"/>
      <c r="F101" s="488"/>
      <c r="G101" s="488"/>
      <c r="H101" s="489"/>
      <c r="I101" s="392"/>
      <c r="J101" s="98"/>
      <c r="K101" s="406"/>
      <c r="L101" s="387" t="s">
        <v>534</v>
      </c>
      <c r="M101" s="388"/>
      <c r="N101" s="388"/>
      <c r="O101" s="388"/>
      <c r="P101" s="388"/>
      <c r="Q101" s="388"/>
      <c r="R101" s="98"/>
      <c r="S101" s="390"/>
      <c r="T101" s="390"/>
      <c r="U101" s="390"/>
      <c r="V101" s="390"/>
      <c r="W101" s="390"/>
      <c r="X101" s="390"/>
      <c r="Y101" s="390"/>
      <c r="Z101" s="390"/>
      <c r="AA101" s="390"/>
      <c r="AB101" s="390"/>
      <c r="AC101" s="390"/>
      <c r="AD101" s="390"/>
      <c r="AE101" s="390"/>
      <c r="AF101" s="390"/>
      <c r="AG101" s="390"/>
      <c r="AH101" s="390"/>
      <c r="AI101" s="390"/>
      <c r="AJ101" s="390"/>
      <c r="AK101" s="390"/>
      <c r="AL101" s="390"/>
      <c r="AM101" s="390"/>
      <c r="AN101" s="391"/>
      <c r="AO101" s="495"/>
      <c r="AP101" s="488"/>
      <c r="AQ101" s="488"/>
      <c r="AR101" s="488"/>
      <c r="AS101" s="496"/>
      <c r="AT101" s="209"/>
      <c r="AU101" s="209"/>
      <c r="AV101" s="209"/>
      <c r="AW101" s="209"/>
      <c r="AX101" s="209"/>
      <c r="AY101" s="209"/>
      <c r="AZ101" s="213"/>
      <c r="BA101" s="487"/>
      <c r="BB101" s="488"/>
      <c r="BC101" s="488"/>
      <c r="BD101" s="488"/>
      <c r="BE101" s="488"/>
      <c r="BF101" s="488"/>
      <c r="BG101" s="489"/>
      <c r="BH101" s="392"/>
      <c r="BI101" s="98"/>
      <c r="BJ101" s="406"/>
      <c r="BK101" s="387" t="s">
        <v>535</v>
      </c>
      <c r="BL101" s="388"/>
      <c r="BM101" s="388"/>
      <c r="BN101" s="388"/>
      <c r="BO101" s="388"/>
      <c r="BP101" s="388"/>
      <c r="BQ101" s="98"/>
      <c r="BR101" s="390"/>
      <c r="BS101" s="390"/>
      <c r="BT101" s="390"/>
      <c r="BU101" s="390"/>
      <c r="BV101" s="390"/>
      <c r="BW101" s="390"/>
      <c r="BX101" s="390"/>
      <c r="BY101" s="390"/>
      <c r="BZ101" s="390"/>
      <c r="CA101" s="390"/>
      <c r="CB101" s="390"/>
      <c r="CC101" s="390"/>
      <c r="CD101" s="390"/>
      <c r="CE101" s="390"/>
      <c r="CF101" s="390"/>
      <c r="CG101" s="390"/>
      <c r="CH101" s="390"/>
      <c r="CI101" s="390"/>
      <c r="CJ101" s="390"/>
      <c r="CK101" s="390"/>
      <c r="CL101" s="390"/>
      <c r="CM101" s="391"/>
      <c r="CN101" s="495"/>
      <c r="CO101" s="488"/>
      <c r="CP101" s="488"/>
      <c r="CQ101" s="488"/>
      <c r="CR101" s="496"/>
    </row>
    <row r="102" spans="2:96" s="100" customFormat="1" ht="26.25" customHeight="1" thickBot="1">
      <c r="B102" s="487"/>
      <c r="C102" s="488"/>
      <c r="D102" s="488"/>
      <c r="E102" s="488"/>
      <c r="F102" s="488"/>
      <c r="G102" s="488"/>
      <c r="H102" s="489"/>
      <c r="I102" s="404"/>
      <c r="J102" s="98"/>
      <c r="K102" s="406"/>
      <c r="L102" s="403" t="s">
        <v>591</v>
      </c>
      <c r="M102" s="405"/>
      <c r="N102" s="405"/>
      <c r="O102" s="405"/>
      <c r="P102" s="403"/>
      <c r="Q102" s="405"/>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9"/>
      <c r="AO102" s="495"/>
      <c r="AP102" s="488"/>
      <c r="AQ102" s="488"/>
      <c r="AR102" s="488"/>
      <c r="AS102" s="496"/>
      <c r="AT102" s="209" t="b">
        <v>1</v>
      </c>
      <c r="AU102" s="209"/>
      <c r="AV102" s="209"/>
      <c r="AW102" s="209"/>
      <c r="AX102" s="209"/>
      <c r="AY102" s="209"/>
      <c r="AZ102" s="213"/>
      <c r="BA102" s="487"/>
      <c r="BB102" s="488"/>
      <c r="BC102" s="488"/>
      <c r="BD102" s="488"/>
      <c r="BE102" s="488"/>
      <c r="BF102" s="488"/>
      <c r="BG102" s="489"/>
      <c r="BH102" s="404"/>
      <c r="BI102" s="98"/>
      <c r="BJ102" s="406"/>
      <c r="BK102" s="403" t="s">
        <v>591</v>
      </c>
      <c r="BL102" s="405"/>
      <c r="BM102" s="405"/>
      <c r="BN102" s="405"/>
      <c r="BO102" s="403"/>
      <c r="BQ102" s="98"/>
      <c r="BR102" s="98"/>
      <c r="BS102" s="98"/>
      <c r="BT102" s="98"/>
      <c r="BU102" s="98"/>
      <c r="BV102" s="98"/>
      <c r="BW102" s="98"/>
      <c r="BX102" s="98"/>
      <c r="BY102" s="98"/>
      <c r="BZ102" s="98"/>
      <c r="CA102" s="98"/>
      <c r="CB102" s="98"/>
      <c r="CC102" s="98"/>
      <c r="CD102" s="98"/>
      <c r="CE102" s="98"/>
      <c r="CF102" s="98"/>
      <c r="CG102" s="98"/>
      <c r="CH102" s="98"/>
      <c r="CI102" s="98"/>
      <c r="CJ102" s="98"/>
      <c r="CK102" s="98"/>
      <c r="CL102" s="98"/>
      <c r="CM102" s="99"/>
      <c r="CN102" s="495"/>
      <c r="CO102" s="488"/>
      <c r="CP102" s="488"/>
      <c r="CQ102" s="488"/>
      <c r="CR102" s="496"/>
    </row>
    <row r="103" spans="2:96" s="100" customFormat="1" ht="41.25" customHeight="1" thickBot="1">
      <c r="B103" s="487"/>
      <c r="C103" s="488"/>
      <c r="D103" s="488"/>
      <c r="E103" s="488"/>
      <c r="F103" s="488"/>
      <c r="G103" s="488"/>
      <c r="H103" s="489"/>
      <c r="I103" s="296"/>
      <c r="J103" s="98"/>
      <c r="K103" s="105"/>
      <c r="L103" s="14" t="s">
        <v>215</v>
      </c>
      <c r="M103" s="17" t="s">
        <v>242</v>
      </c>
      <c r="N103" s="584"/>
      <c r="O103" s="585"/>
      <c r="P103" s="585"/>
      <c r="Q103" s="585"/>
      <c r="R103" s="585"/>
      <c r="S103" s="585"/>
      <c r="T103" s="585"/>
      <c r="U103" s="585"/>
      <c r="V103" s="585"/>
      <c r="W103" s="585"/>
      <c r="X103" s="585"/>
      <c r="Y103" s="585"/>
      <c r="Z103" s="585"/>
      <c r="AA103" s="585"/>
      <c r="AB103" s="585"/>
      <c r="AC103" s="585"/>
      <c r="AD103" s="585"/>
      <c r="AE103" s="585"/>
      <c r="AF103" s="585"/>
      <c r="AG103" s="586"/>
      <c r="AH103" s="98" t="s">
        <v>241</v>
      </c>
      <c r="AI103" s="98"/>
      <c r="AJ103" s="98"/>
      <c r="AK103" s="98"/>
      <c r="AL103" s="98"/>
      <c r="AM103" s="98"/>
      <c r="AN103" s="99"/>
      <c r="AO103" s="495"/>
      <c r="AP103" s="488"/>
      <c r="AQ103" s="488"/>
      <c r="AR103" s="488"/>
      <c r="AS103" s="496"/>
      <c r="AT103" s="209" t="b">
        <v>0</v>
      </c>
      <c r="AU103" s="209"/>
      <c r="AV103" s="209"/>
      <c r="AW103" s="209"/>
      <c r="AX103" s="209"/>
      <c r="AY103" s="209"/>
      <c r="AZ103" s="213"/>
      <c r="BA103" s="487"/>
      <c r="BB103" s="488"/>
      <c r="BC103" s="488"/>
      <c r="BD103" s="488"/>
      <c r="BE103" s="488"/>
      <c r="BF103" s="488"/>
      <c r="BG103" s="489"/>
      <c r="BH103" s="171"/>
      <c r="BI103" s="98"/>
      <c r="BJ103" s="105"/>
      <c r="BK103" s="14" t="s">
        <v>240</v>
      </c>
      <c r="BL103" s="162"/>
      <c r="BM103" s="584" t="s">
        <v>354</v>
      </c>
      <c r="BN103" s="585"/>
      <c r="BO103" s="585"/>
      <c r="BP103" s="585"/>
      <c r="BQ103" s="585"/>
      <c r="BR103" s="585"/>
      <c r="BS103" s="585"/>
      <c r="BT103" s="585"/>
      <c r="BU103" s="585"/>
      <c r="BV103" s="585"/>
      <c r="BW103" s="585"/>
      <c r="BX103" s="585"/>
      <c r="BY103" s="585"/>
      <c r="BZ103" s="585"/>
      <c r="CA103" s="585"/>
      <c r="CB103" s="585"/>
      <c r="CC103" s="585"/>
      <c r="CD103" s="585"/>
      <c r="CE103" s="585"/>
      <c r="CF103" s="586"/>
      <c r="CG103" s="98" t="s">
        <v>46</v>
      </c>
      <c r="CH103" s="98"/>
      <c r="CI103" s="98"/>
      <c r="CJ103" s="98"/>
      <c r="CK103" s="98"/>
      <c r="CL103" s="98"/>
      <c r="CM103" s="99"/>
      <c r="CN103" s="495"/>
      <c r="CO103" s="488"/>
      <c r="CP103" s="488"/>
      <c r="CQ103" s="488"/>
      <c r="CR103" s="496"/>
    </row>
    <row r="104" spans="2:96" s="100" customFormat="1" ht="41.25" customHeight="1" thickBot="1">
      <c r="B104" s="487"/>
      <c r="C104" s="488"/>
      <c r="D104" s="488"/>
      <c r="E104" s="488"/>
      <c r="F104" s="488"/>
      <c r="G104" s="488"/>
      <c r="H104" s="489"/>
      <c r="I104" s="296"/>
      <c r="J104" s="98"/>
      <c r="K104" s="17"/>
      <c r="L104" s="284"/>
      <c r="M104" s="17" t="s">
        <v>242</v>
      </c>
      <c r="N104" s="578"/>
      <c r="O104" s="579"/>
      <c r="P104" s="579"/>
      <c r="Q104" s="579"/>
      <c r="R104" s="579"/>
      <c r="S104" s="579"/>
      <c r="T104" s="579"/>
      <c r="U104" s="579"/>
      <c r="V104" s="579"/>
      <c r="W104" s="579"/>
      <c r="X104" s="579"/>
      <c r="Y104" s="579"/>
      <c r="Z104" s="579"/>
      <c r="AA104" s="579"/>
      <c r="AB104" s="579"/>
      <c r="AC104" s="579"/>
      <c r="AD104" s="579"/>
      <c r="AE104" s="579"/>
      <c r="AF104" s="579"/>
      <c r="AG104" s="580"/>
      <c r="AH104" s="98" t="s">
        <v>241</v>
      </c>
      <c r="AI104" s="98"/>
      <c r="AJ104" s="98"/>
      <c r="AK104" s="98"/>
      <c r="AL104" s="98"/>
      <c r="AM104" s="98"/>
      <c r="AN104" s="99"/>
      <c r="AO104" s="495"/>
      <c r="AP104" s="488"/>
      <c r="AQ104" s="488"/>
      <c r="AR104" s="488"/>
      <c r="AS104" s="496"/>
      <c r="AT104" s="209"/>
      <c r="AU104" s="209"/>
      <c r="AV104" s="209"/>
      <c r="AW104" s="209"/>
      <c r="AX104" s="209"/>
      <c r="AY104" s="209"/>
      <c r="AZ104" s="213"/>
      <c r="BA104" s="487"/>
      <c r="BB104" s="488"/>
      <c r="BC104" s="488"/>
      <c r="BD104" s="488"/>
      <c r="BE104" s="488"/>
      <c r="BF104" s="488"/>
      <c r="BG104" s="489"/>
      <c r="BH104" s="171"/>
      <c r="BI104" s="98"/>
      <c r="BJ104" s="17"/>
      <c r="BK104" s="164"/>
      <c r="BL104" s="17" t="s">
        <v>242</v>
      </c>
      <c r="BM104" s="578" t="s">
        <v>356</v>
      </c>
      <c r="BN104" s="579"/>
      <c r="BO104" s="579"/>
      <c r="BP104" s="579"/>
      <c r="BQ104" s="579"/>
      <c r="BR104" s="579"/>
      <c r="BS104" s="579"/>
      <c r="BT104" s="579"/>
      <c r="BU104" s="579"/>
      <c r="BV104" s="579"/>
      <c r="BW104" s="579"/>
      <c r="BX104" s="579"/>
      <c r="BY104" s="579"/>
      <c r="BZ104" s="579"/>
      <c r="CA104" s="579"/>
      <c r="CB104" s="579"/>
      <c r="CC104" s="579"/>
      <c r="CD104" s="579"/>
      <c r="CE104" s="579"/>
      <c r="CF104" s="580"/>
      <c r="CG104" s="98" t="s">
        <v>46</v>
      </c>
      <c r="CH104" s="98"/>
      <c r="CI104" s="98"/>
      <c r="CJ104" s="98"/>
      <c r="CK104" s="98"/>
      <c r="CL104" s="98"/>
      <c r="CM104" s="99"/>
      <c r="CN104" s="495"/>
      <c r="CO104" s="488"/>
      <c r="CP104" s="488"/>
      <c r="CQ104" s="488"/>
      <c r="CR104" s="496"/>
    </row>
    <row r="105" spans="2:96" s="100" customFormat="1" ht="41.25" customHeight="1" thickBot="1">
      <c r="B105" s="487"/>
      <c r="C105" s="488"/>
      <c r="D105" s="488"/>
      <c r="E105" s="488"/>
      <c r="F105" s="488"/>
      <c r="G105" s="488"/>
      <c r="H105" s="489"/>
      <c r="I105" s="296"/>
      <c r="J105" s="98"/>
      <c r="K105" s="17"/>
      <c r="L105" s="284"/>
      <c r="M105" s="17" t="s">
        <v>242</v>
      </c>
      <c r="N105" s="584"/>
      <c r="O105" s="585"/>
      <c r="P105" s="585"/>
      <c r="Q105" s="585"/>
      <c r="R105" s="585"/>
      <c r="S105" s="585"/>
      <c r="T105" s="585"/>
      <c r="U105" s="585"/>
      <c r="V105" s="585"/>
      <c r="W105" s="585"/>
      <c r="X105" s="585"/>
      <c r="Y105" s="585"/>
      <c r="Z105" s="585"/>
      <c r="AA105" s="585"/>
      <c r="AB105" s="585"/>
      <c r="AC105" s="585"/>
      <c r="AD105" s="585"/>
      <c r="AE105" s="585"/>
      <c r="AF105" s="585"/>
      <c r="AG105" s="586"/>
      <c r="AH105" s="98" t="s">
        <v>241</v>
      </c>
      <c r="AI105" s="98"/>
      <c r="AJ105" s="98"/>
      <c r="AK105" s="98"/>
      <c r="AL105" s="98"/>
      <c r="AM105" s="98"/>
      <c r="AN105" s="99"/>
      <c r="AO105" s="495"/>
      <c r="AP105" s="488"/>
      <c r="AQ105" s="488"/>
      <c r="AR105" s="488"/>
      <c r="AS105" s="496"/>
      <c r="AT105" s="209"/>
      <c r="AU105" s="209"/>
      <c r="AV105" s="209"/>
      <c r="AW105" s="209"/>
      <c r="AX105" s="209"/>
      <c r="AY105" s="209"/>
      <c r="AZ105" s="213"/>
      <c r="BA105" s="487"/>
      <c r="BB105" s="488"/>
      <c r="BC105" s="488"/>
      <c r="BD105" s="488"/>
      <c r="BE105" s="488"/>
      <c r="BF105" s="488"/>
      <c r="BG105" s="489"/>
      <c r="BH105" s="171"/>
      <c r="BI105" s="98"/>
      <c r="BJ105" s="17"/>
      <c r="BK105" s="164"/>
      <c r="BL105" s="17" t="s">
        <v>242</v>
      </c>
      <c r="BM105" s="584" t="s">
        <v>357</v>
      </c>
      <c r="BN105" s="585"/>
      <c r="BO105" s="585"/>
      <c r="BP105" s="585"/>
      <c r="BQ105" s="585"/>
      <c r="BR105" s="585"/>
      <c r="BS105" s="585"/>
      <c r="BT105" s="585"/>
      <c r="BU105" s="585"/>
      <c r="BV105" s="585"/>
      <c r="BW105" s="585"/>
      <c r="BX105" s="585"/>
      <c r="BY105" s="585"/>
      <c r="BZ105" s="585"/>
      <c r="CA105" s="585"/>
      <c r="CB105" s="585"/>
      <c r="CC105" s="585"/>
      <c r="CD105" s="585"/>
      <c r="CE105" s="585"/>
      <c r="CF105" s="586"/>
      <c r="CG105" s="98" t="s">
        <v>46</v>
      </c>
      <c r="CH105" s="98"/>
      <c r="CI105" s="98"/>
      <c r="CJ105" s="98"/>
      <c r="CK105" s="98"/>
      <c r="CL105" s="98"/>
      <c r="CM105" s="99"/>
      <c r="CN105" s="495"/>
      <c r="CO105" s="488"/>
      <c r="CP105" s="488"/>
      <c r="CQ105" s="488"/>
      <c r="CR105" s="496"/>
    </row>
    <row r="106" spans="2:96" s="100" customFormat="1" ht="41.25" customHeight="1" thickBot="1">
      <c r="B106" s="487"/>
      <c r="C106" s="488"/>
      <c r="D106" s="488"/>
      <c r="E106" s="488"/>
      <c r="F106" s="488"/>
      <c r="G106" s="488"/>
      <c r="H106" s="489"/>
      <c r="I106" s="296"/>
      <c r="J106" s="98"/>
      <c r="K106" s="17"/>
      <c r="L106" s="284"/>
      <c r="M106" s="17" t="s">
        <v>242</v>
      </c>
      <c r="N106" s="578"/>
      <c r="O106" s="579"/>
      <c r="P106" s="579"/>
      <c r="Q106" s="579"/>
      <c r="R106" s="579"/>
      <c r="S106" s="579"/>
      <c r="T106" s="579"/>
      <c r="U106" s="579"/>
      <c r="V106" s="579"/>
      <c r="W106" s="579"/>
      <c r="X106" s="579"/>
      <c r="Y106" s="579"/>
      <c r="Z106" s="579"/>
      <c r="AA106" s="579"/>
      <c r="AB106" s="579"/>
      <c r="AC106" s="579"/>
      <c r="AD106" s="579"/>
      <c r="AE106" s="579"/>
      <c r="AF106" s="579"/>
      <c r="AG106" s="580"/>
      <c r="AH106" s="98" t="s">
        <v>241</v>
      </c>
      <c r="AI106" s="98"/>
      <c r="AJ106" s="98"/>
      <c r="AK106" s="98"/>
      <c r="AL106" s="98"/>
      <c r="AM106" s="98"/>
      <c r="AN106" s="99"/>
      <c r="AO106" s="495"/>
      <c r="AP106" s="488"/>
      <c r="AQ106" s="488"/>
      <c r="AR106" s="488"/>
      <c r="AS106" s="496"/>
      <c r="AT106" s="209"/>
      <c r="AU106" s="209"/>
      <c r="AV106" s="209"/>
      <c r="AW106" s="209"/>
      <c r="AX106" s="209"/>
      <c r="AY106" s="209"/>
      <c r="AZ106" s="213"/>
      <c r="BA106" s="487"/>
      <c r="BB106" s="488"/>
      <c r="BC106" s="488"/>
      <c r="BD106" s="488"/>
      <c r="BE106" s="488"/>
      <c r="BF106" s="488"/>
      <c r="BG106" s="489"/>
      <c r="BH106" s="171"/>
      <c r="BI106" s="98"/>
      <c r="BJ106" s="17"/>
      <c r="BK106" s="164"/>
      <c r="BL106" s="17" t="s">
        <v>242</v>
      </c>
      <c r="BM106" s="578" t="s">
        <v>358</v>
      </c>
      <c r="BN106" s="579"/>
      <c r="BO106" s="579"/>
      <c r="BP106" s="579"/>
      <c r="BQ106" s="579"/>
      <c r="BR106" s="579"/>
      <c r="BS106" s="579"/>
      <c r="BT106" s="579"/>
      <c r="BU106" s="579"/>
      <c r="BV106" s="579"/>
      <c r="BW106" s="579"/>
      <c r="BX106" s="579"/>
      <c r="BY106" s="579"/>
      <c r="BZ106" s="579"/>
      <c r="CA106" s="579"/>
      <c r="CB106" s="579"/>
      <c r="CC106" s="579"/>
      <c r="CD106" s="579"/>
      <c r="CE106" s="579"/>
      <c r="CF106" s="580"/>
      <c r="CG106" s="98" t="s">
        <v>46</v>
      </c>
      <c r="CH106" s="98"/>
      <c r="CI106" s="98"/>
      <c r="CJ106" s="98"/>
      <c r="CK106" s="98"/>
      <c r="CL106" s="98"/>
      <c r="CM106" s="99"/>
      <c r="CN106" s="495"/>
      <c r="CO106" s="488"/>
      <c r="CP106" s="488"/>
      <c r="CQ106" s="488"/>
      <c r="CR106" s="496"/>
    </row>
    <row r="107" spans="2:96" ht="15.75" customHeight="1">
      <c r="B107" s="499"/>
      <c r="C107" s="500"/>
      <c r="D107" s="500"/>
      <c r="E107" s="500"/>
      <c r="F107" s="500"/>
      <c r="G107" s="500"/>
      <c r="H107" s="501"/>
      <c r="I107" s="299"/>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2"/>
      <c r="AO107" s="502"/>
      <c r="AP107" s="500"/>
      <c r="AQ107" s="500"/>
      <c r="AR107" s="500"/>
      <c r="AS107" s="503"/>
      <c r="BA107" s="499"/>
      <c r="BB107" s="500"/>
      <c r="BC107" s="500"/>
      <c r="BD107" s="500"/>
      <c r="BE107" s="500"/>
      <c r="BF107" s="500"/>
      <c r="BG107" s="501"/>
      <c r="BH107" s="176"/>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2"/>
      <c r="CN107" s="502"/>
      <c r="CO107" s="500"/>
      <c r="CP107" s="500"/>
      <c r="CQ107" s="500"/>
      <c r="CR107" s="503"/>
    </row>
    <row r="108" spans="2:96" ht="29.25" customHeight="1">
      <c r="B108" s="481" t="s">
        <v>666</v>
      </c>
      <c r="C108" s="482"/>
      <c r="D108" s="482"/>
      <c r="E108" s="482"/>
      <c r="F108" s="482"/>
      <c r="G108" s="482"/>
      <c r="H108" s="482"/>
      <c r="I108" s="482"/>
      <c r="J108" s="482"/>
      <c r="K108" s="482"/>
      <c r="L108" s="482"/>
      <c r="M108" s="482"/>
      <c r="N108" s="482"/>
      <c r="O108" s="482"/>
      <c r="P108" s="482"/>
      <c r="Q108" s="482"/>
      <c r="R108" s="482"/>
      <c r="S108" s="482"/>
      <c r="T108" s="482"/>
      <c r="U108" s="482"/>
      <c r="V108" s="482"/>
      <c r="W108" s="482"/>
      <c r="X108" s="482"/>
      <c r="Y108" s="482"/>
      <c r="Z108" s="482"/>
      <c r="AA108" s="482"/>
      <c r="AB108" s="482"/>
      <c r="AC108" s="482"/>
      <c r="AD108" s="482"/>
      <c r="AE108" s="482"/>
      <c r="AF108" s="482"/>
      <c r="AG108" s="482"/>
      <c r="AH108" s="482"/>
      <c r="AI108" s="482"/>
      <c r="AJ108" s="482"/>
      <c r="AK108" s="482"/>
      <c r="AL108" s="482"/>
      <c r="AM108" s="482"/>
      <c r="AN108" s="482"/>
      <c r="AO108" s="482"/>
      <c r="AP108" s="482"/>
      <c r="AQ108" s="482"/>
      <c r="AR108" s="482"/>
      <c r="AS108" s="483"/>
      <c r="BA108" s="481" t="s">
        <v>666</v>
      </c>
      <c r="BB108" s="482"/>
      <c r="BC108" s="482"/>
      <c r="BD108" s="482"/>
      <c r="BE108" s="482"/>
      <c r="BF108" s="482"/>
      <c r="BG108" s="482"/>
      <c r="BH108" s="482"/>
      <c r="BI108" s="482"/>
      <c r="BJ108" s="482"/>
      <c r="BK108" s="482"/>
      <c r="BL108" s="482"/>
      <c r="BM108" s="482"/>
      <c r="BN108" s="482"/>
      <c r="BO108" s="482"/>
      <c r="BP108" s="482"/>
      <c r="BQ108" s="482"/>
      <c r="BR108" s="482"/>
      <c r="BS108" s="482"/>
      <c r="BT108" s="482"/>
      <c r="BU108" s="482"/>
      <c r="BV108" s="482"/>
      <c r="BW108" s="482"/>
      <c r="BX108" s="482"/>
      <c r="BY108" s="482"/>
      <c r="BZ108" s="482"/>
      <c r="CA108" s="482"/>
      <c r="CB108" s="482"/>
      <c r="CC108" s="482"/>
      <c r="CD108" s="482"/>
      <c r="CE108" s="482"/>
      <c r="CF108" s="482"/>
      <c r="CG108" s="482"/>
      <c r="CH108" s="482"/>
      <c r="CI108" s="482"/>
      <c r="CJ108" s="482"/>
      <c r="CK108" s="482"/>
      <c r="CL108" s="482"/>
      <c r="CM108" s="482"/>
      <c r="CN108" s="482"/>
      <c r="CO108" s="482"/>
      <c r="CP108" s="482"/>
      <c r="CQ108" s="482"/>
      <c r="CR108" s="483"/>
    </row>
    <row r="109" spans="2:96" ht="15.75" customHeight="1">
      <c r="B109" s="608" t="s">
        <v>380</v>
      </c>
      <c r="C109" s="617"/>
      <c r="D109" s="617"/>
      <c r="E109" s="617"/>
      <c r="F109" s="617"/>
      <c r="G109" s="617"/>
      <c r="H109" s="617"/>
      <c r="I109" s="297"/>
      <c r="J109" s="38"/>
      <c r="K109" s="38"/>
      <c r="L109" s="38"/>
      <c r="M109" s="38"/>
      <c r="N109" s="38"/>
      <c r="O109" s="38"/>
      <c r="P109" s="38"/>
      <c r="Q109" s="38"/>
      <c r="R109" s="38"/>
      <c r="S109" s="38"/>
      <c r="T109" s="38"/>
      <c r="U109" s="14"/>
      <c r="V109" s="14"/>
      <c r="W109" s="158"/>
      <c r="X109" s="158"/>
      <c r="Y109" s="158"/>
      <c r="Z109" s="158"/>
      <c r="AA109" s="158"/>
      <c r="AB109" s="158"/>
      <c r="AC109" s="158"/>
      <c r="AD109" s="158"/>
      <c r="AE109" s="158"/>
      <c r="AF109" s="158"/>
      <c r="AG109" s="158"/>
      <c r="AH109" s="158"/>
      <c r="AI109" s="158"/>
      <c r="AJ109" s="158"/>
      <c r="AK109" s="158"/>
      <c r="AL109" s="158"/>
      <c r="AM109" s="158"/>
      <c r="AN109" s="184"/>
      <c r="AO109" s="493" t="s">
        <v>741</v>
      </c>
      <c r="AP109" s="485"/>
      <c r="AQ109" s="485"/>
      <c r="AR109" s="485"/>
      <c r="AS109" s="494"/>
      <c r="BA109" s="608" t="s">
        <v>365</v>
      </c>
      <c r="BB109" s="617"/>
      <c r="BC109" s="617"/>
      <c r="BD109" s="617"/>
      <c r="BE109" s="617"/>
      <c r="BF109" s="617"/>
      <c r="BG109" s="617"/>
      <c r="BH109" s="174"/>
      <c r="BI109" s="38"/>
      <c r="BJ109" s="38"/>
      <c r="BK109" s="38"/>
      <c r="BL109" s="38"/>
      <c r="BM109" s="38"/>
      <c r="BN109" s="38"/>
      <c r="BO109" s="38"/>
      <c r="BP109" s="38"/>
      <c r="BQ109" s="38"/>
      <c r="BR109" s="38"/>
      <c r="BS109" s="38"/>
      <c r="BV109" s="158"/>
      <c r="BW109" s="158"/>
      <c r="BX109" s="158"/>
      <c r="BY109" s="158"/>
      <c r="BZ109" s="158"/>
      <c r="CA109" s="158"/>
      <c r="CB109" s="158"/>
      <c r="CC109" s="158"/>
      <c r="CD109" s="158"/>
      <c r="CE109" s="158"/>
      <c r="CF109" s="158"/>
      <c r="CG109" s="158"/>
      <c r="CH109" s="158"/>
      <c r="CI109" s="158"/>
      <c r="CJ109" s="158"/>
      <c r="CK109" s="158"/>
      <c r="CL109" s="158"/>
      <c r="CM109" s="184"/>
      <c r="CN109" s="493" t="s">
        <v>741</v>
      </c>
      <c r="CO109" s="485"/>
      <c r="CP109" s="485"/>
      <c r="CQ109" s="485"/>
      <c r="CR109" s="494"/>
    </row>
    <row r="110" spans="2:96" ht="15.75" customHeight="1">
      <c r="B110" s="618"/>
      <c r="C110" s="619"/>
      <c r="D110" s="619"/>
      <c r="E110" s="619"/>
      <c r="F110" s="619"/>
      <c r="G110" s="619"/>
      <c r="H110" s="619"/>
      <c r="I110" s="296"/>
      <c r="J110" s="14" t="s">
        <v>275</v>
      </c>
      <c r="K110" s="14"/>
      <c r="L110" s="14"/>
      <c r="M110" s="14"/>
      <c r="N110" s="14"/>
      <c r="O110" s="14"/>
      <c r="P110" s="14"/>
      <c r="Q110" s="14"/>
      <c r="R110" s="14"/>
      <c r="S110" s="14"/>
      <c r="T110" s="14"/>
      <c r="U110" s="293"/>
      <c r="V110" s="293"/>
      <c r="W110" s="293"/>
      <c r="X110" s="14"/>
      <c r="Y110" s="14"/>
      <c r="Z110" s="14"/>
      <c r="AA110" s="14"/>
      <c r="AB110" s="14"/>
      <c r="AC110" s="14"/>
      <c r="AD110" s="14"/>
      <c r="AE110" s="14"/>
      <c r="AF110" s="14"/>
      <c r="AG110" s="14"/>
      <c r="AH110" s="14"/>
      <c r="AI110" s="14"/>
      <c r="AJ110" s="14"/>
      <c r="AK110" s="14"/>
      <c r="AL110" s="14"/>
      <c r="AM110" s="14"/>
      <c r="AN110" s="14"/>
      <c r="AO110" s="495"/>
      <c r="AP110" s="488"/>
      <c r="AQ110" s="488"/>
      <c r="AR110" s="488"/>
      <c r="AS110" s="496"/>
      <c r="BA110" s="618"/>
      <c r="BB110" s="619"/>
      <c r="BC110" s="619"/>
      <c r="BD110" s="619"/>
      <c r="BE110" s="619"/>
      <c r="BF110" s="619"/>
      <c r="BG110" s="619"/>
      <c r="BH110" s="171"/>
      <c r="BI110" s="14" t="s">
        <v>275</v>
      </c>
      <c r="BJ110" s="14"/>
      <c r="BK110" s="14"/>
      <c r="BL110" s="14"/>
      <c r="BM110" s="14"/>
      <c r="BN110" s="14"/>
      <c r="BO110" s="14"/>
      <c r="BP110" s="14"/>
      <c r="BQ110" s="14"/>
      <c r="BR110" s="14"/>
      <c r="BS110" s="14"/>
      <c r="BT110" s="172"/>
      <c r="BU110" s="172"/>
      <c r="BV110" s="172"/>
      <c r="CN110" s="495"/>
      <c r="CO110" s="488"/>
      <c r="CP110" s="488"/>
      <c r="CQ110" s="488"/>
      <c r="CR110" s="496"/>
    </row>
    <row r="111" spans="2:96" ht="53.25" customHeight="1" thickBot="1">
      <c r="B111" s="618"/>
      <c r="C111" s="619"/>
      <c r="D111" s="619"/>
      <c r="E111" s="619"/>
      <c r="F111" s="619"/>
      <c r="G111" s="619"/>
      <c r="H111" s="619"/>
      <c r="I111" s="296"/>
      <c r="J111" s="541" t="s">
        <v>374</v>
      </c>
      <c r="K111" s="542"/>
      <c r="L111" s="542"/>
      <c r="M111" s="542"/>
      <c r="N111" s="542"/>
      <c r="O111" s="542"/>
      <c r="P111" s="542"/>
      <c r="Q111" s="542"/>
      <c r="R111" s="542"/>
      <c r="S111" s="542"/>
      <c r="T111" s="542"/>
      <c r="U111" s="542"/>
      <c r="V111" s="542"/>
      <c r="W111" s="542"/>
      <c r="X111" s="14"/>
      <c r="Y111" s="14"/>
      <c r="Z111" s="14"/>
      <c r="AA111" s="14"/>
      <c r="AB111" s="14"/>
      <c r="AC111" s="14"/>
      <c r="AD111" s="14"/>
      <c r="AE111" s="14"/>
      <c r="AF111" s="14"/>
      <c r="AG111" s="14"/>
      <c r="AH111" s="14"/>
      <c r="AI111" s="14"/>
      <c r="AJ111" s="14"/>
      <c r="AK111" s="14"/>
      <c r="AL111" s="14"/>
      <c r="AM111" s="14"/>
      <c r="AN111" s="14"/>
      <c r="AO111" s="495"/>
      <c r="AP111" s="488"/>
      <c r="AQ111" s="488"/>
      <c r="AR111" s="488"/>
      <c r="AS111" s="496"/>
      <c r="BA111" s="618"/>
      <c r="BB111" s="619"/>
      <c r="BC111" s="619"/>
      <c r="BD111" s="619"/>
      <c r="BE111" s="619"/>
      <c r="BF111" s="619"/>
      <c r="BG111" s="619"/>
      <c r="BH111" s="171"/>
      <c r="BI111" s="518" t="s">
        <v>371</v>
      </c>
      <c r="BJ111" s="518"/>
      <c r="BK111" s="518"/>
      <c r="BL111" s="518"/>
      <c r="BM111" s="518"/>
      <c r="BN111" s="518"/>
      <c r="BO111" s="518"/>
      <c r="BP111" s="518"/>
      <c r="BQ111" s="518"/>
      <c r="BR111" s="518"/>
      <c r="BS111" s="518"/>
      <c r="BT111" s="518"/>
      <c r="BU111" s="518"/>
      <c r="BV111" s="518"/>
      <c r="CN111" s="495"/>
      <c r="CO111" s="488"/>
      <c r="CP111" s="488"/>
      <c r="CQ111" s="488"/>
      <c r="CR111" s="496"/>
    </row>
    <row r="112" spans="2:96" ht="18.75" customHeight="1">
      <c r="B112" s="618"/>
      <c r="C112" s="619"/>
      <c r="D112" s="619"/>
      <c r="E112" s="619"/>
      <c r="F112" s="619"/>
      <c r="G112" s="619"/>
      <c r="H112" s="619"/>
      <c r="I112" s="296"/>
      <c r="J112" s="528" t="s">
        <v>205</v>
      </c>
      <c r="K112" s="528"/>
      <c r="L112" s="640"/>
      <c r="M112" s="601"/>
      <c r="N112" s="602"/>
      <c r="O112" s="602"/>
      <c r="P112" s="602"/>
      <c r="Q112" s="602"/>
      <c r="R112" s="603"/>
      <c r="S112" s="14"/>
      <c r="T112" s="14"/>
      <c r="U112" s="14"/>
      <c r="V112" s="14"/>
      <c r="W112" s="14"/>
      <c r="X112" s="518"/>
      <c r="Y112" s="518"/>
      <c r="Z112" s="518"/>
      <c r="AA112" s="518"/>
      <c r="AB112" s="518"/>
      <c r="AC112" s="518"/>
      <c r="AD112" s="518"/>
      <c r="AE112" s="518"/>
      <c r="AF112" s="518"/>
      <c r="AG112" s="518"/>
      <c r="AH112" s="518"/>
      <c r="AI112" s="518"/>
      <c r="AJ112" s="518"/>
      <c r="AK112" s="518"/>
      <c r="AL112" s="518"/>
      <c r="AM112" s="518"/>
      <c r="AN112" s="519"/>
      <c r="AO112" s="495"/>
      <c r="AP112" s="488"/>
      <c r="AQ112" s="488"/>
      <c r="AR112" s="488"/>
      <c r="AS112" s="496"/>
      <c r="BA112" s="618"/>
      <c r="BB112" s="619"/>
      <c r="BC112" s="619"/>
      <c r="BD112" s="619"/>
      <c r="BE112" s="619"/>
      <c r="BF112" s="619"/>
      <c r="BG112" s="619"/>
      <c r="BH112" s="171"/>
      <c r="BI112" s="528" t="s">
        <v>205</v>
      </c>
      <c r="BJ112" s="528"/>
      <c r="BK112" s="640"/>
      <c r="BL112" s="592" t="s">
        <v>543</v>
      </c>
      <c r="BM112" s="593"/>
      <c r="BN112" s="593"/>
      <c r="BO112" s="593"/>
      <c r="BP112" s="593"/>
      <c r="BQ112" s="594"/>
      <c r="BR112" s="14"/>
      <c r="BS112" s="14"/>
      <c r="BT112" s="14"/>
      <c r="BU112" s="14"/>
      <c r="BV112" s="14"/>
      <c r="BW112" s="518"/>
      <c r="BX112" s="518"/>
      <c r="BY112" s="518"/>
      <c r="BZ112" s="518"/>
      <c r="CA112" s="518"/>
      <c r="CB112" s="518"/>
      <c r="CC112" s="518"/>
      <c r="CD112" s="518"/>
      <c r="CE112" s="518"/>
      <c r="CF112" s="518"/>
      <c r="CG112" s="518"/>
      <c r="CH112" s="518"/>
      <c r="CI112" s="518"/>
      <c r="CJ112" s="518"/>
      <c r="CK112" s="518"/>
      <c r="CL112" s="518"/>
      <c r="CM112" s="519"/>
      <c r="CN112" s="495"/>
      <c r="CO112" s="488"/>
      <c r="CP112" s="488"/>
      <c r="CQ112" s="488"/>
      <c r="CR112" s="496"/>
    </row>
    <row r="113" spans="2:96" s="100" customFormat="1" ht="18.75" customHeight="1" thickBot="1">
      <c r="B113" s="618"/>
      <c r="C113" s="619"/>
      <c r="D113" s="619"/>
      <c r="E113" s="619"/>
      <c r="F113" s="619"/>
      <c r="G113" s="619"/>
      <c r="H113" s="619"/>
      <c r="I113" s="101"/>
      <c r="J113" s="528"/>
      <c r="K113" s="528"/>
      <c r="L113" s="640"/>
      <c r="M113" s="576"/>
      <c r="N113" s="577"/>
      <c r="O113" s="577"/>
      <c r="P113" s="577"/>
      <c r="Q113" s="577"/>
      <c r="R113" s="604"/>
      <c r="S113" s="98"/>
      <c r="T113" s="98"/>
      <c r="U113" s="98"/>
      <c r="V113" s="98"/>
      <c r="W113" s="98"/>
      <c r="X113" s="518"/>
      <c r="Y113" s="518"/>
      <c r="Z113" s="518"/>
      <c r="AA113" s="518"/>
      <c r="AB113" s="518"/>
      <c r="AC113" s="518"/>
      <c r="AD113" s="518"/>
      <c r="AE113" s="518"/>
      <c r="AF113" s="518"/>
      <c r="AG113" s="518"/>
      <c r="AH113" s="518"/>
      <c r="AI113" s="518"/>
      <c r="AJ113" s="518"/>
      <c r="AK113" s="518"/>
      <c r="AL113" s="518"/>
      <c r="AM113" s="518"/>
      <c r="AN113" s="519"/>
      <c r="AO113" s="495"/>
      <c r="AP113" s="488"/>
      <c r="AQ113" s="488"/>
      <c r="AR113" s="488"/>
      <c r="AS113" s="496"/>
      <c r="AT113" s="209"/>
      <c r="AU113" s="209"/>
      <c r="AV113" s="209"/>
      <c r="AW113" s="209"/>
      <c r="AX113" s="209"/>
      <c r="AY113" s="209"/>
      <c r="AZ113" s="213"/>
      <c r="BA113" s="618"/>
      <c r="BB113" s="619"/>
      <c r="BC113" s="619"/>
      <c r="BD113" s="619"/>
      <c r="BE113" s="619"/>
      <c r="BF113" s="619"/>
      <c r="BG113" s="619"/>
      <c r="BH113" s="101"/>
      <c r="BI113" s="528"/>
      <c r="BJ113" s="528"/>
      <c r="BK113" s="640"/>
      <c r="BL113" s="595"/>
      <c r="BM113" s="596"/>
      <c r="BN113" s="596"/>
      <c r="BO113" s="596"/>
      <c r="BP113" s="596"/>
      <c r="BQ113" s="597"/>
      <c r="BR113" s="98"/>
      <c r="BS113" s="98"/>
      <c r="BT113" s="98"/>
      <c r="BU113" s="98"/>
      <c r="BV113" s="98"/>
      <c r="BW113" s="518"/>
      <c r="BX113" s="518"/>
      <c r="BY113" s="518"/>
      <c r="BZ113" s="518"/>
      <c r="CA113" s="518"/>
      <c r="CB113" s="518"/>
      <c r="CC113" s="518"/>
      <c r="CD113" s="518"/>
      <c r="CE113" s="518"/>
      <c r="CF113" s="518"/>
      <c r="CG113" s="518"/>
      <c r="CH113" s="518"/>
      <c r="CI113" s="518"/>
      <c r="CJ113" s="518"/>
      <c r="CK113" s="518"/>
      <c r="CL113" s="518"/>
      <c r="CM113" s="519"/>
      <c r="CN113" s="495"/>
      <c r="CO113" s="488"/>
      <c r="CP113" s="488"/>
      <c r="CQ113" s="488"/>
      <c r="CR113" s="496"/>
    </row>
    <row r="114" spans="2:96" ht="27" customHeight="1" thickBot="1">
      <c r="B114" s="618"/>
      <c r="C114" s="619"/>
      <c r="D114" s="619"/>
      <c r="E114" s="619"/>
      <c r="F114" s="619"/>
      <c r="G114" s="619"/>
      <c r="H114" s="619"/>
      <c r="I114" s="296"/>
      <c r="J114" s="14" t="s">
        <v>497</v>
      </c>
      <c r="K114" s="14"/>
      <c r="L114" s="14"/>
      <c r="M114" s="14"/>
      <c r="N114" s="581"/>
      <c r="O114" s="582"/>
      <c r="P114" s="582"/>
      <c r="Q114" s="582"/>
      <c r="R114" s="582"/>
      <c r="S114" s="583"/>
      <c r="T114" s="46" t="s">
        <v>46</v>
      </c>
      <c r="U114" s="46"/>
      <c r="V114" s="14"/>
      <c r="W114" s="14"/>
      <c r="X114" s="98"/>
      <c r="Y114" s="14"/>
      <c r="Z114" s="14"/>
      <c r="AA114" s="14"/>
      <c r="AB114" s="14"/>
      <c r="AC114" s="14"/>
      <c r="AD114" s="14"/>
      <c r="AE114" s="14"/>
      <c r="AF114" s="14"/>
      <c r="AG114" s="14"/>
      <c r="AH114" s="14"/>
      <c r="AI114" s="14"/>
      <c r="AJ114" s="14"/>
      <c r="AK114" s="14"/>
      <c r="AL114" s="14"/>
      <c r="AM114" s="14"/>
      <c r="AN114" s="21"/>
      <c r="AO114" s="495"/>
      <c r="AP114" s="488"/>
      <c r="AQ114" s="488"/>
      <c r="AR114" s="488"/>
      <c r="AS114" s="496"/>
      <c r="BA114" s="618"/>
      <c r="BB114" s="619"/>
      <c r="BC114" s="619"/>
      <c r="BD114" s="619"/>
      <c r="BE114" s="619"/>
      <c r="BF114" s="619"/>
      <c r="BG114" s="619"/>
      <c r="BH114" s="171"/>
      <c r="BI114" s="14" t="s">
        <v>497</v>
      </c>
      <c r="BJ114" s="14"/>
      <c r="BK114" s="14"/>
      <c r="BL114" s="14"/>
      <c r="BM114" s="704" t="s">
        <v>540</v>
      </c>
      <c r="BN114" s="705"/>
      <c r="BO114" s="705"/>
      <c r="BP114" s="705"/>
      <c r="BQ114" s="705"/>
      <c r="BR114" s="534"/>
      <c r="BS114" s="46" t="s">
        <v>46</v>
      </c>
      <c r="BT114" s="46"/>
      <c r="BU114" s="14"/>
      <c r="BV114" s="14"/>
      <c r="BW114" s="98"/>
      <c r="BX114" s="14"/>
      <c r="BY114" s="14"/>
      <c r="BZ114" s="14"/>
      <c r="CA114" s="14"/>
      <c r="CB114" s="14"/>
      <c r="CC114" s="14"/>
      <c r="CD114" s="14"/>
      <c r="CE114" s="14"/>
      <c r="CF114" s="14"/>
      <c r="CG114" s="14"/>
      <c r="CH114" s="14"/>
      <c r="CI114" s="14"/>
      <c r="CJ114" s="14"/>
      <c r="CK114" s="14"/>
      <c r="CL114" s="14"/>
      <c r="CM114" s="21"/>
      <c r="CN114" s="495"/>
      <c r="CO114" s="488"/>
      <c r="CP114" s="488"/>
      <c r="CQ114" s="488"/>
      <c r="CR114" s="496"/>
    </row>
    <row r="115" spans="2:96" ht="18.75" customHeight="1">
      <c r="B115" s="618"/>
      <c r="C115" s="619"/>
      <c r="D115" s="619"/>
      <c r="E115" s="619"/>
      <c r="F115" s="619"/>
      <c r="G115" s="619"/>
      <c r="H115" s="619"/>
      <c r="I115" s="296"/>
      <c r="J115" s="528" t="s">
        <v>230</v>
      </c>
      <c r="K115" s="528"/>
      <c r="L115" s="528"/>
      <c r="M115" s="640"/>
      <c r="N115" s="601"/>
      <c r="O115" s="602"/>
      <c r="P115" s="602"/>
      <c r="Q115" s="602"/>
      <c r="R115" s="602"/>
      <c r="S115" s="603"/>
      <c r="T115" s="527" t="s">
        <v>65</v>
      </c>
      <c r="U115" s="528"/>
      <c r="V115" s="528"/>
      <c r="W115" s="528"/>
      <c r="X115" s="528"/>
      <c r="Y115" s="14"/>
      <c r="Z115" s="14"/>
      <c r="AA115" s="14"/>
      <c r="AB115" s="14"/>
      <c r="AC115" s="14"/>
      <c r="AD115" s="14"/>
      <c r="AE115" s="14"/>
      <c r="AF115" s="14"/>
      <c r="AG115" s="14"/>
      <c r="AH115" s="14"/>
      <c r="AI115" s="14"/>
      <c r="AJ115" s="14"/>
      <c r="AK115" s="14"/>
      <c r="AL115" s="14"/>
      <c r="AM115" s="14"/>
      <c r="AN115" s="21"/>
      <c r="AO115" s="495"/>
      <c r="AP115" s="488"/>
      <c r="AQ115" s="488"/>
      <c r="AR115" s="488"/>
      <c r="AS115" s="496"/>
      <c r="BA115" s="618"/>
      <c r="BB115" s="619"/>
      <c r="BC115" s="619"/>
      <c r="BD115" s="619"/>
      <c r="BE115" s="619"/>
      <c r="BF115" s="619"/>
      <c r="BG115" s="619"/>
      <c r="BH115" s="171"/>
      <c r="BI115" s="528" t="s">
        <v>230</v>
      </c>
      <c r="BJ115" s="528"/>
      <c r="BK115" s="528"/>
      <c r="BL115" s="640"/>
      <c r="BM115" s="592" t="s">
        <v>555</v>
      </c>
      <c r="BN115" s="593"/>
      <c r="BO115" s="593"/>
      <c r="BP115" s="593"/>
      <c r="BQ115" s="593"/>
      <c r="BR115" s="594"/>
      <c r="BS115" s="527" t="s">
        <v>65</v>
      </c>
      <c r="BT115" s="528"/>
      <c r="BU115" s="528"/>
      <c r="BV115" s="528"/>
      <c r="BW115" s="528"/>
      <c r="BX115" s="14"/>
      <c r="BY115" s="14"/>
      <c r="BZ115" s="14"/>
      <c r="CA115" s="14"/>
      <c r="CB115" s="14"/>
      <c r="CC115" s="14"/>
      <c r="CD115" s="14"/>
      <c r="CE115" s="14"/>
      <c r="CF115" s="14"/>
      <c r="CG115" s="14"/>
      <c r="CH115" s="14"/>
      <c r="CI115" s="14"/>
      <c r="CJ115" s="14"/>
      <c r="CK115" s="14"/>
      <c r="CL115" s="14"/>
      <c r="CM115" s="21"/>
      <c r="CN115" s="495"/>
      <c r="CO115" s="488"/>
      <c r="CP115" s="488"/>
      <c r="CQ115" s="488"/>
      <c r="CR115" s="496"/>
    </row>
    <row r="116" spans="2:96" ht="18.75" customHeight="1" thickBot="1">
      <c r="B116" s="618"/>
      <c r="C116" s="619"/>
      <c r="D116" s="619"/>
      <c r="E116" s="619"/>
      <c r="F116" s="619"/>
      <c r="G116" s="619"/>
      <c r="H116" s="619"/>
      <c r="I116" s="296"/>
      <c r="J116" s="528"/>
      <c r="K116" s="528"/>
      <c r="L116" s="528"/>
      <c r="M116" s="640"/>
      <c r="N116" s="576"/>
      <c r="O116" s="577"/>
      <c r="P116" s="577"/>
      <c r="Q116" s="577"/>
      <c r="R116" s="577"/>
      <c r="S116" s="604"/>
      <c r="T116" s="527"/>
      <c r="U116" s="528"/>
      <c r="V116" s="528"/>
      <c r="W116" s="528"/>
      <c r="X116" s="528"/>
      <c r="Y116" s="14"/>
      <c r="Z116" s="14"/>
      <c r="AA116" s="14"/>
      <c r="AB116" s="14"/>
      <c r="AC116" s="14"/>
      <c r="AD116" s="14"/>
      <c r="AE116" s="14"/>
      <c r="AF116" s="14"/>
      <c r="AG116" s="14"/>
      <c r="AH116" s="14"/>
      <c r="AI116" s="14"/>
      <c r="AJ116" s="14"/>
      <c r="AK116" s="14"/>
      <c r="AL116" s="14"/>
      <c r="AM116" s="14"/>
      <c r="AN116" s="21"/>
      <c r="AO116" s="495"/>
      <c r="AP116" s="488"/>
      <c r="AQ116" s="488"/>
      <c r="AR116" s="488"/>
      <c r="AS116" s="496"/>
      <c r="BA116" s="618"/>
      <c r="BB116" s="619"/>
      <c r="BC116" s="619"/>
      <c r="BD116" s="619"/>
      <c r="BE116" s="619"/>
      <c r="BF116" s="619"/>
      <c r="BG116" s="619"/>
      <c r="BH116" s="171"/>
      <c r="BI116" s="528"/>
      <c r="BJ116" s="528"/>
      <c r="BK116" s="528"/>
      <c r="BL116" s="640"/>
      <c r="BM116" s="595"/>
      <c r="BN116" s="596"/>
      <c r="BO116" s="596"/>
      <c r="BP116" s="596"/>
      <c r="BQ116" s="596"/>
      <c r="BR116" s="597"/>
      <c r="BS116" s="527"/>
      <c r="BT116" s="528"/>
      <c r="BU116" s="528"/>
      <c r="BV116" s="528"/>
      <c r="BW116" s="528"/>
      <c r="BX116" s="14"/>
      <c r="BY116" s="14"/>
      <c r="BZ116" s="14"/>
      <c r="CA116" s="14"/>
      <c r="CB116" s="14"/>
      <c r="CC116" s="14"/>
      <c r="CD116" s="14"/>
      <c r="CE116" s="14"/>
      <c r="CF116" s="14"/>
      <c r="CG116" s="14"/>
      <c r="CH116" s="14"/>
      <c r="CI116" s="14"/>
      <c r="CJ116" s="14"/>
      <c r="CK116" s="14"/>
      <c r="CL116" s="14"/>
      <c r="CM116" s="21"/>
      <c r="CN116" s="495"/>
      <c r="CO116" s="488"/>
      <c r="CP116" s="488"/>
      <c r="CQ116" s="488"/>
      <c r="CR116" s="496"/>
    </row>
    <row r="117" spans="2:96" ht="16.5" customHeight="1">
      <c r="B117" s="620"/>
      <c r="C117" s="621"/>
      <c r="D117" s="621"/>
      <c r="E117" s="621"/>
      <c r="F117" s="621"/>
      <c r="G117" s="621"/>
      <c r="H117" s="621"/>
      <c r="I117" s="299"/>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2"/>
      <c r="AO117" s="502"/>
      <c r="AP117" s="500"/>
      <c r="AQ117" s="500"/>
      <c r="AR117" s="500"/>
      <c r="AS117" s="503"/>
      <c r="BA117" s="620"/>
      <c r="BB117" s="621"/>
      <c r="BC117" s="621"/>
      <c r="BD117" s="621"/>
      <c r="BE117" s="621"/>
      <c r="BF117" s="621"/>
      <c r="BG117" s="621"/>
      <c r="BH117" s="176"/>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2"/>
      <c r="CN117" s="502"/>
      <c r="CO117" s="500"/>
      <c r="CP117" s="500"/>
      <c r="CQ117" s="500"/>
      <c r="CR117" s="503"/>
    </row>
    <row r="118" spans="2:96" ht="29.25" customHeight="1">
      <c r="B118" s="481" t="s">
        <v>666</v>
      </c>
      <c r="C118" s="482"/>
      <c r="D118" s="482"/>
      <c r="E118" s="482"/>
      <c r="F118" s="482"/>
      <c r="G118" s="482"/>
      <c r="H118" s="482"/>
      <c r="I118" s="482"/>
      <c r="J118" s="482"/>
      <c r="K118" s="482"/>
      <c r="L118" s="482"/>
      <c r="M118" s="482"/>
      <c r="N118" s="482"/>
      <c r="O118" s="482"/>
      <c r="P118" s="482"/>
      <c r="Q118" s="482"/>
      <c r="R118" s="482"/>
      <c r="S118" s="482"/>
      <c r="T118" s="482"/>
      <c r="U118" s="482"/>
      <c r="V118" s="482"/>
      <c r="W118" s="482"/>
      <c r="X118" s="482"/>
      <c r="Y118" s="482"/>
      <c r="Z118" s="482"/>
      <c r="AA118" s="482"/>
      <c r="AB118" s="482"/>
      <c r="AC118" s="482"/>
      <c r="AD118" s="482"/>
      <c r="AE118" s="482"/>
      <c r="AF118" s="482"/>
      <c r="AG118" s="482"/>
      <c r="AH118" s="482"/>
      <c r="AI118" s="482"/>
      <c r="AJ118" s="482"/>
      <c r="AK118" s="482"/>
      <c r="AL118" s="482"/>
      <c r="AM118" s="482"/>
      <c r="AN118" s="482"/>
      <c r="AO118" s="482"/>
      <c r="AP118" s="482"/>
      <c r="AQ118" s="482"/>
      <c r="AR118" s="482"/>
      <c r="AS118" s="483"/>
      <c r="BA118" s="481" t="s">
        <v>666</v>
      </c>
      <c r="BB118" s="482"/>
      <c r="BC118" s="482"/>
      <c r="BD118" s="482"/>
      <c r="BE118" s="482"/>
      <c r="BF118" s="482"/>
      <c r="BG118" s="482"/>
      <c r="BH118" s="482"/>
      <c r="BI118" s="482"/>
      <c r="BJ118" s="482"/>
      <c r="BK118" s="482"/>
      <c r="BL118" s="482"/>
      <c r="BM118" s="482"/>
      <c r="BN118" s="482"/>
      <c r="BO118" s="482"/>
      <c r="BP118" s="482"/>
      <c r="BQ118" s="482"/>
      <c r="BR118" s="482"/>
      <c r="BS118" s="482"/>
      <c r="BT118" s="482"/>
      <c r="BU118" s="482"/>
      <c r="BV118" s="482"/>
      <c r="BW118" s="482"/>
      <c r="BX118" s="482"/>
      <c r="BY118" s="482"/>
      <c r="BZ118" s="482"/>
      <c r="CA118" s="482"/>
      <c r="CB118" s="482"/>
      <c r="CC118" s="482"/>
      <c r="CD118" s="482"/>
      <c r="CE118" s="482"/>
      <c r="CF118" s="482"/>
      <c r="CG118" s="482"/>
      <c r="CH118" s="482"/>
      <c r="CI118" s="482"/>
      <c r="CJ118" s="482"/>
      <c r="CK118" s="482"/>
      <c r="CL118" s="482"/>
      <c r="CM118" s="482"/>
      <c r="CN118" s="482"/>
      <c r="CO118" s="482"/>
      <c r="CP118" s="482"/>
      <c r="CQ118" s="482"/>
      <c r="CR118" s="483"/>
    </row>
    <row r="119" spans="2:96" ht="15.75" customHeight="1">
      <c r="B119" s="608" t="s">
        <v>381</v>
      </c>
      <c r="C119" s="609"/>
      <c r="D119" s="609"/>
      <c r="E119" s="609"/>
      <c r="F119" s="609"/>
      <c r="G119" s="609"/>
      <c r="H119" s="610"/>
      <c r="I119" s="297"/>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9"/>
      <c r="AO119" s="493" t="s">
        <v>741</v>
      </c>
      <c r="AP119" s="485"/>
      <c r="AQ119" s="485"/>
      <c r="AR119" s="485"/>
      <c r="AS119" s="494"/>
      <c r="BA119" s="608" t="s">
        <v>366</v>
      </c>
      <c r="BB119" s="609"/>
      <c r="BC119" s="609"/>
      <c r="BD119" s="609"/>
      <c r="BE119" s="609"/>
      <c r="BF119" s="609"/>
      <c r="BG119" s="610"/>
      <c r="BH119" s="174"/>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9"/>
      <c r="CN119" s="493" t="s">
        <v>741</v>
      </c>
      <c r="CO119" s="485"/>
      <c r="CP119" s="485"/>
      <c r="CQ119" s="485"/>
      <c r="CR119" s="494"/>
    </row>
    <row r="120" spans="2:96" ht="16.5" customHeight="1" thickBot="1">
      <c r="B120" s="611"/>
      <c r="C120" s="612"/>
      <c r="D120" s="612"/>
      <c r="E120" s="612"/>
      <c r="F120" s="612"/>
      <c r="G120" s="612"/>
      <c r="H120" s="613"/>
      <c r="I120" s="296"/>
      <c r="J120" s="14" t="s">
        <v>276</v>
      </c>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21"/>
      <c r="AO120" s="495"/>
      <c r="AP120" s="488"/>
      <c r="AQ120" s="488"/>
      <c r="AR120" s="488"/>
      <c r="AS120" s="496"/>
      <c r="BA120" s="611"/>
      <c r="BB120" s="612"/>
      <c r="BC120" s="612"/>
      <c r="BD120" s="612"/>
      <c r="BE120" s="612"/>
      <c r="BF120" s="612"/>
      <c r="BG120" s="613"/>
      <c r="BH120" s="171"/>
      <c r="BI120" s="14" t="s">
        <v>276</v>
      </c>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21"/>
      <c r="CN120" s="495"/>
      <c r="CO120" s="488"/>
      <c r="CP120" s="488"/>
      <c r="CQ120" s="488"/>
      <c r="CR120" s="496"/>
    </row>
    <row r="121" spans="2:96" ht="18.75" customHeight="1">
      <c r="B121" s="611"/>
      <c r="C121" s="612"/>
      <c r="D121" s="612"/>
      <c r="E121" s="612"/>
      <c r="F121" s="612"/>
      <c r="G121" s="612"/>
      <c r="H121" s="613"/>
      <c r="I121" s="296"/>
      <c r="J121" s="528" t="s">
        <v>205</v>
      </c>
      <c r="K121" s="528"/>
      <c r="L121" s="640"/>
      <c r="M121" s="601"/>
      <c r="N121" s="602"/>
      <c r="O121" s="602"/>
      <c r="P121" s="602"/>
      <c r="Q121" s="602"/>
      <c r="R121" s="603"/>
      <c r="S121" s="14"/>
      <c r="T121" s="14"/>
      <c r="U121" s="14"/>
      <c r="V121" s="14"/>
      <c r="W121" s="14"/>
      <c r="X121" s="98"/>
      <c r="Y121" s="14"/>
      <c r="Z121" s="14"/>
      <c r="AA121" s="14"/>
      <c r="AB121" s="14"/>
      <c r="AC121" s="14"/>
      <c r="AD121" s="14"/>
      <c r="AE121" s="14"/>
      <c r="AF121" s="14"/>
      <c r="AG121" s="14"/>
      <c r="AH121" s="14"/>
      <c r="AI121" s="14"/>
      <c r="AJ121" s="14"/>
      <c r="AK121" s="14"/>
      <c r="AL121" s="14"/>
      <c r="AM121" s="14"/>
      <c r="AN121" s="21"/>
      <c r="AO121" s="495"/>
      <c r="AP121" s="488"/>
      <c r="AQ121" s="488"/>
      <c r="AR121" s="488"/>
      <c r="AS121" s="496"/>
      <c r="BA121" s="611"/>
      <c r="BB121" s="612"/>
      <c r="BC121" s="612"/>
      <c r="BD121" s="612"/>
      <c r="BE121" s="612"/>
      <c r="BF121" s="612"/>
      <c r="BG121" s="613"/>
      <c r="BH121" s="171"/>
      <c r="BI121" s="528" t="s">
        <v>205</v>
      </c>
      <c r="BJ121" s="528"/>
      <c r="BK121" s="640"/>
      <c r="BL121" s="592" t="s">
        <v>546</v>
      </c>
      <c r="BM121" s="593"/>
      <c r="BN121" s="593"/>
      <c r="BO121" s="593"/>
      <c r="BP121" s="593"/>
      <c r="BQ121" s="594"/>
      <c r="BR121" s="14"/>
      <c r="BS121" s="14"/>
      <c r="BT121" s="14"/>
      <c r="BU121" s="14"/>
      <c r="BV121" s="14"/>
      <c r="BW121" s="98"/>
      <c r="BX121" s="14"/>
      <c r="BY121" s="14"/>
      <c r="BZ121" s="14"/>
      <c r="CA121" s="14"/>
      <c r="CB121" s="14"/>
      <c r="CC121" s="14"/>
      <c r="CD121" s="14"/>
      <c r="CE121" s="14"/>
      <c r="CF121" s="14"/>
      <c r="CG121" s="14"/>
      <c r="CH121" s="14"/>
      <c r="CI121" s="14"/>
      <c r="CJ121" s="14"/>
      <c r="CK121" s="14"/>
      <c r="CL121" s="14"/>
      <c r="CM121" s="21"/>
      <c r="CN121" s="495"/>
      <c r="CO121" s="488"/>
      <c r="CP121" s="488"/>
      <c r="CQ121" s="488"/>
      <c r="CR121" s="496"/>
    </row>
    <row r="122" spans="2:96" s="100" customFormat="1" ht="18.75" customHeight="1" thickBot="1">
      <c r="B122" s="611"/>
      <c r="C122" s="612"/>
      <c r="D122" s="612"/>
      <c r="E122" s="612"/>
      <c r="F122" s="612"/>
      <c r="G122" s="612"/>
      <c r="H122" s="613"/>
      <c r="I122" s="101"/>
      <c r="J122" s="528"/>
      <c r="K122" s="528"/>
      <c r="L122" s="640"/>
      <c r="M122" s="576"/>
      <c r="N122" s="577"/>
      <c r="O122" s="577"/>
      <c r="P122" s="577"/>
      <c r="Q122" s="577"/>
      <c r="R122" s="604"/>
      <c r="S122" s="98"/>
      <c r="T122" s="98"/>
      <c r="U122" s="98"/>
      <c r="V122" s="98"/>
      <c r="W122" s="98"/>
      <c r="X122" s="98"/>
      <c r="Y122" s="98"/>
      <c r="Z122" s="98"/>
      <c r="AA122" s="98"/>
      <c r="AB122" s="98"/>
      <c r="AC122" s="98"/>
      <c r="AD122" s="98"/>
      <c r="AE122" s="98"/>
      <c r="AF122" s="98"/>
      <c r="AG122" s="98"/>
      <c r="AH122" s="98"/>
      <c r="AI122" s="98"/>
      <c r="AJ122" s="98"/>
      <c r="AK122" s="98"/>
      <c r="AL122" s="98"/>
      <c r="AM122" s="98"/>
      <c r="AN122" s="99"/>
      <c r="AO122" s="495"/>
      <c r="AP122" s="488"/>
      <c r="AQ122" s="488"/>
      <c r="AR122" s="488"/>
      <c r="AS122" s="496"/>
      <c r="AT122" s="209"/>
      <c r="AU122" s="209"/>
      <c r="AV122" s="209"/>
      <c r="AW122" s="209"/>
      <c r="AX122" s="209"/>
      <c r="AY122" s="209"/>
      <c r="AZ122" s="213"/>
      <c r="BA122" s="611"/>
      <c r="BB122" s="612"/>
      <c r="BC122" s="612"/>
      <c r="BD122" s="612"/>
      <c r="BE122" s="612"/>
      <c r="BF122" s="612"/>
      <c r="BG122" s="613"/>
      <c r="BH122" s="101"/>
      <c r="BI122" s="528"/>
      <c r="BJ122" s="528"/>
      <c r="BK122" s="640"/>
      <c r="BL122" s="595"/>
      <c r="BM122" s="596"/>
      <c r="BN122" s="596"/>
      <c r="BO122" s="596"/>
      <c r="BP122" s="596"/>
      <c r="BQ122" s="597"/>
      <c r="BR122" s="98"/>
      <c r="BS122" s="98"/>
      <c r="BT122" s="98"/>
      <c r="BU122" s="98"/>
      <c r="BV122" s="98"/>
      <c r="BW122" s="98"/>
      <c r="BX122" s="98"/>
      <c r="BY122" s="98"/>
      <c r="BZ122" s="98"/>
      <c r="CA122" s="98"/>
      <c r="CB122" s="98"/>
      <c r="CC122" s="98"/>
      <c r="CD122" s="98"/>
      <c r="CE122" s="98"/>
      <c r="CF122" s="98"/>
      <c r="CG122" s="98"/>
      <c r="CH122" s="98"/>
      <c r="CI122" s="98"/>
      <c r="CJ122" s="98"/>
      <c r="CK122" s="98"/>
      <c r="CL122" s="98"/>
      <c r="CM122" s="99"/>
      <c r="CN122" s="495"/>
      <c r="CO122" s="488"/>
      <c r="CP122" s="488"/>
      <c r="CQ122" s="488"/>
      <c r="CR122" s="496"/>
    </row>
    <row r="123" spans="2:96" ht="27" customHeight="1" thickBot="1">
      <c r="B123" s="611"/>
      <c r="C123" s="612"/>
      <c r="D123" s="612"/>
      <c r="E123" s="612"/>
      <c r="F123" s="612"/>
      <c r="G123" s="612"/>
      <c r="H123" s="613"/>
      <c r="I123" s="296"/>
      <c r="J123" s="14" t="s">
        <v>498</v>
      </c>
      <c r="K123" s="14"/>
      <c r="L123" s="14"/>
      <c r="M123" s="14"/>
      <c r="N123" s="638"/>
      <c r="O123" s="639"/>
      <c r="P123" s="639"/>
      <c r="Q123" s="639"/>
      <c r="R123" s="639"/>
      <c r="S123" s="539"/>
      <c r="T123" s="46" t="s">
        <v>46</v>
      </c>
      <c r="U123" s="46"/>
      <c r="V123" s="14"/>
      <c r="W123" s="14"/>
      <c r="X123" s="98"/>
      <c r="Y123" s="14"/>
      <c r="Z123" s="14"/>
      <c r="AA123" s="14"/>
      <c r="AB123" s="14"/>
      <c r="AC123" s="14"/>
      <c r="AD123" s="14"/>
      <c r="AE123" s="14"/>
      <c r="AF123" s="14"/>
      <c r="AG123" s="14"/>
      <c r="AH123" s="14"/>
      <c r="AI123" s="14"/>
      <c r="AJ123" s="14"/>
      <c r="AK123" s="14"/>
      <c r="AL123" s="14"/>
      <c r="AM123" s="14"/>
      <c r="AN123" s="21"/>
      <c r="AO123" s="495"/>
      <c r="AP123" s="488"/>
      <c r="AQ123" s="488"/>
      <c r="AR123" s="488"/>
      <c r="AS123" s="496"/>
      <c r="BA123" s="611"/>
      <c r="BB123" s="612"/>
      <c r="BC123" s="612"/>
      <c r="BD123" s="612"/>
      <c r="BE123" s="612"/>
      <c r="BF123" s="612"/>
      <c r="BG123" s="613"/>
      <c r="BH123" s="171"/>
      <c r="BI123" s="14" t="s">
        <v>497</v>
      </c>
      <c r="BJ123" s="14"/>
      <c r="BK123" s="14"/>
      <c r="BL123" s="14"/>
      <c r="BM123" s="704" t="s">
        <v>540</v>
      </c>
      <c r="BN123" s="705"/>
      <c r="BO123" s="705"/>
      <c r="BP123" s="705"/>
      <c r="BQ123" s="705"/>
      <c r="BR123" s="534"/>
      <c r="BS123" s="46" t="s">
        <v>46</v>
      </c>
      <c r="BT123" s="46"/>
      <c r="BU123" s="14"/>
      <c r="BV123" s="14"/>
      <c r="BW123" s="98"/>
      <c r="BX123" s="14"/>
      <c r="BY123" s="14"/>
      <c r="BZ123" s="14"/>
      <c r="CA123" s="14"/>
      <c r="CB123" s="14"/>
      <c r="CC123" s="14"/>
      <c r="CD123" s="14"/>
      <c r="CE123" s="14"/>
      <c r="CF123" s="14"/>
      <c r="CG123" s="14"/>
      <c r="CH123" s="14"/>
      <c r="CI123" s="14"/>
      <c r="CJ123" s="14"/>
      <c r="CK123" s="14"/>
      <c r="CL123" s="14"/>
      <c r="CM123" s="21"/>
      <c r="CN123" s="495"/>
      <c r="CO123" s="488"/>
      <c r="CP123" s="488"/>
      <c r="CQ123" s="488"/>
      <c r="CR123" s="496"/>
    </row>
    <row r="124" spans="2:96" ht="18.75" customHeight="1">
      <c r="B124" s="611"/>
      <c r="C124" s="612"/>
      <c r="D124" s="612"/>
      <c r="E124" s="612"/>
      <c r="F124" s="612"/>
      <c r="G124" s="612"/>
      <c r="H124" s="613"/>
      <c r="I124" s="296"/>
      <c r="J124" s="528" t="s">
        <v>230</v>
      </c>
      <c r="K124" s="528"/>
      <c r="L124" s="528"/>
      <c r="M124" s="640"/>
      <c r="N124" s="601"/>
      <c r="O124" s="602"/>
      <c r="P124" s="602"/>
      <c r="Q124" s="602"/>
      <c r="R124" s="602"/>
      <c r="S124" s="603"/>
      <c r="T124" s="527" t="s">
        <v>65</v>
      </c>
      <c r="U124" s="528"/>
      <c r="V124" s="528"/>
      <c r="W124" s="528"/>
      <c r="X124" s="528"/>
      <c r="Y124" s="14"/>
      <c r="Z124" s="14"/>
      <c r="AA124" s="14"/>
      <c r="AB124" s="14"/>
      <c r="AC124" s="14"/>
      <c r="AD124" s="14"/>
      <c r="AE124" s="14"/>
      <c r="AF124" s="14"/>
      <c r="AG124" s="14"/>
      <c r="AH124" s="14"/>
      <c r="AI124" s="14"/>
      <c r="AJ124" s="14"/>
      <c r="AK124" s="14"/>
      <c r="AL124" s="14"/>
      <c r="AM124" s="14"/>
      <c r="AN124" s="21"/>
      <c r="AO124" s="495"/>
      <c r="AP124" s="488"/>
      <c r="AQ124" s="488"/>
      <c r="AR124" s="488"/>
      <c r="AS124" s="496"/>
      <c r="BA124" s="611"/>
      <c r="BB124" s="612"/>
      <c r="BC124" s="612"/>
      <c r="BD124" s="612"/>
      <c r="BE124" s="612"/>
      <c r="BF124" s="612"/>
      <c r="BG124" s="613"/>
      <c r="BH124" s="171"/>
      <c r="BI124" s="528" t="s">
        <v>230</v>
      </c>
      <c r="BJ124" s="528"/>
      <c r="BK124" s="528"/>
      <c r="BL124" s="640"/>
      <c r="BM124" s="592" t="s">
        <v>562</v>
      </c>
      <c r="BN124" s="593"/>
      <c r="BO124" s="593"/>
      <c r="BP124" s="593"/>
      <c r="BQ124" s="593"/>
      <c r="BR124" s="594"/>
      <c r="BS124" s="527" t="s">
        <v>65</v>
      </c>
      <c r="BT124" s="528"/>
      <c r="BU124" s="528"/>
      <c r="BV124" s="528"/>
      <c r="BW124" s="528"/>
      <c r="BX124" s="14"/>
      <c r="BY124" s="14"/>
      <c r="BZ124" s="14"/>
      <c r="CA124" s="14"/>
      <c r="CB124" s="14"/>
      <c r="CC124" s="14"/>
      <c r="CD124" s="14"/>
      <c r="CE124" s="14"/>
      <c r="CF124" s="14"/>
      <c r="CG124" s="14"/>
      <c r="CH124" s="14"/>
      <c r="CI124" s="14"/>
      <c r="CJ124" s="14"/>
      <c r="CK124" s="14"/>
      <c r="CL124" s="14"/>
      <c r="CM124" s="21"/>
      <c r="CN124" s="495"/>
      <c r="CO124" s="488"/>
      <c r="CP124" s="488"/>
      <c r="CQ124" s="488"/>
      <c r="CR124" s="496"/>
    </row>
    <row r="125" spans="2:96" ht="15" customHeight="1" thickBot="1">
      <c r="B125" s="611"/>
      <c r="C125" s="612"/>
      <c r="D125" s="612"/>
      <c r="E125" s="612"/>
      <c r="F125" s="612"/>
      <c r="G125" s="612"/>
      <c r="H125" s="613"/>
      <c r="I125" s="296"/>
      <c r="J125" s="528"/>
      <c r="K125" s="528"/>
      <c r="L125" s="528"/>
      <c r="M125" s="640"/>
      <c r="N125" s="576"/>
      <c r="O125" s="577"/>
      <c r="P125" s="577"/>
      <c r="Q125" s="577"/>
      <c r="R125" s="577"/>
      <c r="S125" s="604"/>
      <c r="T125" s="527"/>
      <c r="U125" s="528"/>
      <c r="V125" s="528"/>
      <c r="W125" s="528"/>
      <c r="X125" s="528"/>
      <c r="Y125" s="14"/>
      <c r="Z125" s="14"/>
      <c r="AA125" s="14"/>
      <c r="AB125" s="14"/>
      <c r="AC125" s="14"/>
      <c r="AD125" s="14"/>
      <c r="AE125" s="14"/>
      <c r="AF125" s="14"/>
      <c r="AG125" s="14"/>
      <c r="AH125" s="14"/>
      <c r="AI125" s="14"/>
      <c r="AJ125" s="14"/>
      <c r="AK125" s="14"/>
      <c r="AL125" s="14"/>
      <c r="AM125" s="14"/>
      <c r="AN125" s="21"/>
      <c r="AO125" s="495"/>
      <c r="AP125" s="488"/>
      <c r="AQ125" s="488"/>
      <c r="AR125" s="488"/>
      <c r="AS125" s="496"/>
      <c r="BA125" s="611"/>
      <c r="BB125" s="612"/>
      <c r="BC125" s="612"/>
      <c r="BD125" s="612"/>
      <c r="BE125" s="612"/>
      <c r="BF125" s="612"/>
      <c r="BG125" s="613"/>
      <c r="BH125" s="171"/>
      <c r="BI125" s="528"/>
      <c r="BJ125" s="528"/>
      <c r="BK125" s="528"/>
      <c r="BL125" s="640"/>
      <c r="BM125" s="595"/>
      <c r="BN125" s="596"/>
      <c r="BO125" s="596"/>
      <c r="BP125" s="596"/>
      <c r="BQ125" s="596"/>
      <c r="BR125" s="597"/>
      <c r="BS125" s="527"/>
      <c r="BT125" s="528"/>
      <c r="BU125" s="528"/>
      <c r="BV125" s="528"/>
      <c r="BW125" s="528"/>
      <c r="BX125" s="14"/>
      <c r="BY125" s="14"/>
      <c r="BZ125" s="14"/>
      <c r="CA125" s="14"/>
      <c r="CB125" s="14"/>
      <c r="CC125" s="14"/>
      <c r="CD125" s="14"/>
      <c r="CE125" s="14"/>
      <c r="CF125" s="14"/>
      <c r="CG125" s="14"/>
      <c r="CH125" s="14"/>
      <c r="CI125" s="14"/>
      <c r="CJ125" s="14"/>
      <c r="CK125" s="14"/>
      <c r="CL125" s="14"/>
      <c r="CM125" s="21"/>
      <c r="CN125" s="495"/>
      <c r="CO125" s="488"/>
      <c r="CP125" s="488"/>
      <c r="CQ125" s="488"/>
      <c r="CR125" s="496"/>
    </row>
    <row r="126" spans="2:96" ht="15.75" customHeight="1">
      <c r="B126" s="614"/>
      <c r="C126" s="615"/>
      <c r="D126" s="615"/>
      <c r="E126" s="615"/>
      <c r="F126" s="615"/>
      <c r="G126" s="615"/>
      <c r="H126" s="616"/>
      <c r="I126" s="299"/>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2"/>
      <c r="AO126" s="502"/>
      <c r="AP126" s="500"/>
      <c r="AQ126" s="500"/>
      <c r="AR126" s="500"/>
      <c r="AS126" s="503"/>
      <c r="BA126" s="614"/>
      <c r="BB126" s="615"/>
      <c r="BC126" s="615"/>
      <c r="BD126" s="615"/>
      <c r="BE126" s="615"/>
      <c r="BF126" s="615"/>
      <c r="BG126" s="616"/>
      <c r="BH126" s="176"/>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2"/>
      <c r="CN126" s="502"/>
      <c r="CO126" s="500"/>
      <c r="CP126" s="500"/>
      <c r="CQ126" s="500"/>
      <c r="CR126" s="503"/>
    </row>
    <row r="127" spans="2:96" ht="29.25" customHeight="1">
      <c r="B127" s="481" t="s">
        <v>667</v>
      </c>
      <c r="C127" s="482"/>
      <c r="D127" s="482"/>
      <c r="E127" s="482"/>
      <c r="F127" s="482"/>
      <c r="G127" s="482"/>
      <c r="H127" s="482"/>
      <c r="I127" s="482"/>
      <c r="J127" s="482"/>
      <c r="K127" s="482"/>
      <c r="L127" s="482"/>
      <c r="M127" s="482"/>
      <c r="N127" s="482"/>
      <c r="O127" s="482"/>
      <c r="P127" s="482"/>
      <c r="Q127" s="482"/>
      <c r="R127" s="482"/>
      <c r="S127" s="482"/>
      <c r="T127" s="482"/>
      <c r="U127" s="482"/>
      <c r="V127" s="482"/>
      <c r="W127" s="482"/>
      <c r="X127" s="482"/>
      <c r="Y127" s="482"/>
      <c r="Z127" s="482"/>
      <c r="AA127" s="482"/>
      <c r="AB127" s="482"/>
      <c r="AC127" s="482"/>
      <c r="AD127" s="482"/>
      <c r="AE127" s="482"/>
      <c r="AF127" s="482"/>
      <c r="AG127" s="482"/>
      <c r="AH127" s="482"/>
      <c r="AI127" s="482"/>
      <c r="AJ127" s="482"/>
      <c r="AK127" s="482"/>
      <c r="AL127" s="482"/>
      <c r="AM127" s="482"/>
      <c r="AN127" s="482"/>
      <c r="AO127" s="482"/>
      <c r="AP127" s="482"/>
      <c r="AQ127" s="482"/>
      <c r="AR127" s="482"/>
      <c r="AS127" s="483"/>
      <c r="BA127" s="481" t="s">
        <v>667</v>
      </c>
      <c r="BB127" s="482"/>
      <c r="BC127" s="482"/>
      <c r="BD127" s="482"/>
      <c r="BE127" s="482"/>
      <c r="BF127" s="482"/>
      <c r="BG127" s="482"/>
      <c r="BH127" s="482"/>
      <c r="BI127" s="482"/>
      <c r="BJ127" s="482"/>
      <c r="BK127" s="482"/>
      <c r="BL127" s="482"/>
      <c r="BM127" s="482"/>
      <c r="BN127" s="482"/>
      <c r="BO127" s="482"/>
      <c r="BP127" s="482"/>
      <c r="BQ127" s="482"/>
      <c r="BR127" s="482"/>
      <c r="BS127" s="482"/>
      <c r="BT127" s="482"/>
      <c r="BU127" s="482"/>
      <c r="BV127" s="482"/>
      <c r="BW127" s="482"/>
      <c r="BX127" s="482"/>
      <c r="BY127" s="482"/>
      <c r="BZ127" s="482"/>
      <c r="CA127" s="482"/>
      <c r="CB127" s="482"/>
      <c r="CC127" s="482"/>
      <c r="CD127" s="482"/>
      <c r="CE127" s="482"/>
      <c r="CF127" s="482"/>
      <c r="CG127" s="482"/>
      <c r="CH127" s="482"/>
      <c r="CI127" s="482"/>
      <c r="CJ127" s="482"/>
      <c r="CK127" s="482"/>
      <c r="CL127" s="482"/>
      <c r="CM127" s="482"/>
      <c r="CN127" s="482"/>
      <c r="CO127" s="482"/>
      <c r="CP127" s="482"/>
      <c r="CQ127" s="482"/>
      <c r="CR127" s="483"/>
    </row>
    <row r="128" spans="2:96" ht="17.25" customHeight="1">
      <c r="B128" s="608" t="s">
        <v>382</v>
      </c>
      <c r="C128" s="609"/>
      <c r="D128" s="609"/>
      <c r="E128" s="609"/>
      <c r="F128" s="609"/>
      <c r="G128" s="609"/>
      <c r="H128" s="610"/>
      <c r="I128" s="297"/>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9"/>
      <c r="AO128" s="493" t="s">
        <v>741</v>
      </c>
      <c r="AP128" s="485"/>
      <c r="AQ128" s="485"/>
      <c r="AR128" s="485"/>
      <c r="AS128" s="494"/>
      <c r="BA128" s="608" t="s">
        <v>382</v>
      </c>
      <c r="BB128" s="609"/>
      <c r="BC128" s="609"/>
      <c r="BD128" s="609"/>
      <c r="BE128" s="609"/>
      <c r="BF128" s="609"/>
      <c r="BG128" s="610"/>
      <c r="BH128" s="253"/>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21"/>
      <c r="CN128" s="493" t="s">
        <v>741</v>
      </c>
      <c r="CO128" s="485"/>
      <c r="CP128" s="485"/>
      <c r="CQ128" s="485"/>
      <c r="CR128" s="494"/>
    </row>
    <row r="129" spans="2:96" ht="19.5" customHeight="1">
      <c r="B129" s="611"/>
      <c r="C129" s="612"/>
      <c r="D129" s="612"/>
      <c r="E129" s="612"/>
      <c r="F129" s="612"/>
      <c r="G129" s="612"/>
      <c r="H129" s="613"/>
      <c r="I129" s="296"/>
      <c r="J129" s="14" t="s">
        <v>400</v>
      </c>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21"/>
      <c r="AO129" s="495"/>
      <c r="AP129" s="488"/>
      <c r="AQ129" s="488"/>
      <c r="AR129" s="488"/>
      <c r="AS129" s="496"/>
      <c r="BA129" s="611"/>
      <c r="BB129" s="612"/>
      <c r="BC129" s="612"/>
      <c r="BD129" s="612"/>
      <c r="BE129" s="612"/>
      <c r="BF129" s="612"/>
      <c r="BG129" s="613"/>
      <c r="BH129" s="253"/>
      <c r="BI129" s="14" t="s">
        <v>400</v>
      </c>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21"/>
      <c r="CN129" s="495"/>
      <c r="CO129" s="488"/>
      <c r="CP129" s="488"/>
      <c r="CQ129" s="488"/>
      <c r="CR129" s="496"/>
    </row>
    <row r="130" spans="2:96" ht="10.5" customHeight="1" thickBot="1">
      <c r="B130" s="611"/>
      <c r="C130" s="612"/>
      <c r="D130" s="612"/>
      <c r="E130" s="612"/>
      <c r="F130" s="612"/>
      <c r="G130" s="612"/>
      <c r="H130" s="613"/>
      <c r="I130" s="296"/>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21"/>
      <c r="AO130" s="495"/>
      <c r="AP130" s="488"/>
      <c r="AQ130" s="488"/>
      <c r="AR130" s="488"/>
      <c r="AS130" s="496"/>
      <c r="BA130" s="611"/>
      <c r="BB130" s="612"/>
      <c r="BC130" s="612"/>
      <c r="BD130" s="612"/>
      <c r="BE130" s="612"/>
      <c r="BF130" s="612"/>
      <c r="BG130" s="613"/>
      <c r="BH130" s="296"/>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21"/>
      <c r="CN130" s="495"/>
      <c r="CO130" s="488"/>
      <c r="CP130" s="488"/>
      <c r="CQ130" s="488"/>
      <c r="CR130" s="496"/>
    </row>
    <row r="131" spans="2:96" ht="33.75" customHeight="1" thickBot="1">
      <c r="B131" s="611"/>
      <c r="C131" s="612"/>
      <c r="D131" s="612"/>
      <c r="E131" s="612"/>
      <c r="F131" s="612"/>
      <c r="G131" s="612"/>
      <c r="H131" s="613"/>
      <c r="I131" s="296"/>
      <c r="J131" s="14" t="s">
        <v>498</v>
      </c>
      <c r="K131" s="14"/>
      <c r="L131" s="14"/>
      <c r="M131" s="14"/>
      <c r="N131" s="537" t="str">
        <f>IF(AU13=TRUE,D17,"")&amp;""</f>
        <v/>
      </c>
      <c r="O131" s="538"/>
      <c r="P131" s="538"/>
      <c r="Q131" s="538"/>
      <c r="R131" s="538"/>
      <c r="S131" s="539"/>
      <c r="T131" s="46" t="s">
        <v>46</v>
      </c>
      <c r="U131" s="14"/>
      <c r="V131" s="14"/>
      <c r="W131" s="14"/>
      <c r="X131" s="518"/>
      <c r="Y131" s="518"/>
      <c r="Z131" s="518"/>
      <c r="AA131" s="518"/>
      <c r="AB131" s="518"/>
      <c r="AC131" s="518"/>
      <c r="AD131" s="518"/>
      <c r="AE131" s="518"/>
      <c r="AF131" s="518"/>
      <c r="AG131" s="518"/>
      <c r="AH131" s="518"/>
      <c r="AI131" s="518"/>
      <c r="AJ131" s="518"/>
      <c r="AK131" s="518"/>
      <c r="AL131" s="518"/>
      <c r="AM131" s="518"/>
      <c r="AN131" s="519"/>
      <c r="AO131" s="495"/>
      <c r="AP131" s="488"/>
      <c r="AQ131" s="488"/>
      <c r="AR131" s="488"/>
      <c r="AS131" s="496"/>
      <c r="BA131" s="611"/>
      <c r="BB131" s="612"/>
      <c r="BC131" s="612"/>
      <c r="BD131" s="612"/>
      <c r="BE131" s="612"/>
      <c r="BF131" s="612"/>
      <c r="BG131" s="613"/>
      <c r="BH131" s="253"/>
      <c r="BI131" s="14" t="s">
        <v>497</v>
      </c>
      <c r="BJ131" s="14"/>
      <c r="BK131" s="14"/>
      <c r="BL131" s="14"/>
      <c r="BM131" s="589" t="str">
        <f>IF(CT13=TRUE,BJ17,"")</f>
        <v>石巻市</v>
      </c>
      <c r="BN131" s="590"/>
      <c r="BO131" s="590"/>
      <c r="BP131" s="590"/>
      <c r="BQ131" s="590"/>
      <c r="BR131" s="591"/>
      <c r="BS131" s="46" t="s">
        <v>46</v>
      </c>
      <c r="BT131" s="14"/>
      <c r="BU131" s="14"/>
      <c r="BV131" s="14"/>
      <c r="BW131" s="518"/>
      <c r="BX131" s="518"/>
      <c r="BY131" s="518"/>
      <c r="BZ131" s="518"/>
      <c r="CA131" s="518"/>
      <c r="CB131" s="518"/>
      <c r="CC131" s="518"/>
      <c r="CD131" s="518"/>
      <c r="CE131" s="518"/>
      <c r="CF131" s="518"/>
      <c r="CG131" s="518"/>
      <c r="CH131" s="518"/>
      <c r="CI131" s="518"/>
      <c r="CJ131" s="518"/>
      <c r="CK131" s="518"/>
      <c r="CL131" s="518"/>
      <c r="CM131" s="519"/>
      <c r="CN131" s="495"/>
      <c r="CO131" s="488"/>
      <c r="CP131" s="488"/>
      <c r="CQ131" s="488"/>
      <c r="CR131" s="496"/>
    </row>
    <row r="132" spans="2:96" ht="12.75" customHeight="1">
      <c r="B132" s="614"/>
      <c r="C132" s="615"/>
      <c r="D132" s="615"/>
      <c r="E132" s="615"/>
      <c r="F132" s="615"/>
      <c r="G132" s="615"/>
      <c r="H132" s="616"/>
      <c r="I132" s="299"/>
      <c r="J132" s="40"/>
      <c r="K132" s="40"/>
      <c r="L132" s="40"/>
      <c r="M132" s="40"/>
      <c r="N132" s="40"/>
      <c r="O132" s="40"/>
      <c r="P132" s="40"/>
      <c r="Q132" s="40"/>
      <c r="R132" s="40"/>
      <c r="S132" s="40"/>
      <c r="T132" s="40"/>
      <c r="U132" s="40"/>
      <c r="V132" s="40"/>
      <c r="W132" s="40"/>
      <c r="X132" s="266"/>
      <c r="Y132" s="266"/>
      <c r="Z132" s="266"/>
      <c r="AA132" s="266"/>
      <c r="AB132" s="266"/>
      <c r="AC132" s="266"/>
      <c r="AD132" s="266"/>
      <c r="AE132" s="266"/>
      <c r="AF132" s="266"/>
      <c r="AG132" s="266"/>
      <c r="AH132" s="266"/>
      <c r="AI132" s="266"/>
      <c r="AJ132" s="266"/>
      <c r="AK132" s="266"/>
      <c r="AL132" s="266"/>
      <c r="AM132" s="266"/>
      <c r="AN132" s="267"/>
      <c r="AO132" s="502"/>
      <c r="AP132" s="500"/>
      <c r="AQ132" s="500"/>
      <c r="AR132" s="500"/>
      <c r="AS132" s="503"/>
      <c r="BA132" s="614"/>
      <c r="BB132" s="615"/>
      <c r="BC132" s="615"/>
      <c r="BD132" s="615"/>
      <c r="BE132" s="615"/>
      <c r="BF132" s="615"/>
      <c r="BG132" s="616"/>
      <c r="BH132" s="259"/>
      <c r="BI132" s="40"/>
      <c r="BJ132" s="40"/>
      <c r="BK132" s="40"/>
      <c r="BL132" s="40"/>
      <c r="BM132" s="40"/>
      <c r="BN132" s="40"/>
      <c r="BO132" s="40"/>
      <c r="BP132" s="40"/>
      <c r="BQ132" s="40"/>
      <c r="BR132" s="40"/>
      <c r="BS132" s="40"/>
      <c r="BT132" s="40"/>
      <c r="BU132" s="40"/>
      <c r="BV132" s="40"/>
      <c r="BW132" s="250"/>
      <c r="BX132" s="250"/>
      <c r="BY132" s="250"/>
      <c r="BZ132" s="250"/>
      <c r="CA132" s="250"/>
      <c r="CB132" s="250"/>
      <c r="CC132" s="250"/>
      <c r="CD132" s="250"/>
      <c r="CE132" s="250"/>
      <c r="CF132" s="250"/>
      <c r="CG132" s="250"/>
      <c r="CH132" s="250"/>
      <c r="CI132" s="250"/>
      <c r="CJ132" s="250"/>
      <c r="CK132" s="250"/>
      <c r="CL132" s="250"/>
      <c r="CM132" s="251"/>
      <c r="CN132" s="502"/>
      <c r="CO132" s="500"/>
      <c r="CP132" s="500"/>
      <c r="CQ132" s="500"/>
      <c r="CR132" s="503"/>
    </row>
    <row r="133" spans="2:96" ht="29.25" customHeight="1">
      <c r="B133" s="481" t="s">
        <v>417</v>
      </c>
      <c r="C133" s="482"/>
      <c r="D133" s="482"/>
      <c r="E133" s="482"/>
      <c r="F133" s="482"/>
      <c r="G133" s="482"/>
      <c r="H133" s="482"/>
      <c r="I133" s="482"/>
      <c r="J133" s="482"/>
      <c r="K133" s="482"/>
      <c r="L133" s="482"/>
      <c r="M133" s="482"/>
      <c r="N133" s="482"/>
      <c r="O133" s="482"/>
      <c r="P133" s="482"/>
      <c r="Q133" s="482"/>
      <c r="R133" s="482"/>
      <c r="S133" s="482"/>
      <c r="T133" s="482"/>
      <c r="U133" s="482"/>
      <c r="V133" s="482"/>
      <c r="W133" s="482"/>
      <c r="X133" s="482"/>
      <c r="Y133" s="482"/>
      <c r="Z133" s="482"/>
      <c r="AA133" s="482"/>
      <c r="AB133" s="482"/>
      <c r="AC133" s="482"/>
      <c r="AD133" s="482"/>
      <c r="AE133" s="482"/>
      <c r="AF133" s="482"/>
      <c r="AG133" s="482"/>
      <c r="AH133" s="482"/>
      <c r="AI133" s="482"/>
      <c r="AJ133" s="482"/>
      <c r="AK133" s="482"/>
      <c r="AL133" s="482"/>
      <c r="AM133" s="482"/>
      <c r="AN133" s="482"/>
      <c r="AO133" s="482"/>
      <c r="AP133" s="482"/>
      <c r="AQ133" s="482"/>
      <c r="AR133" s="482"/>
      <c r="AS133" s="483"/>
      <c r="BA133" s="481" t="s">
        <v>417</v>
      </c>
      <c r="BB133" s="482"/>
      <c r="BC133" s="482"/>
      <c r="BD133" s="482"/>
      <c r="BE133" s="482"/>
      <c r="BF133" s="482"/>
      <c r="BG133" s="482"/>
      <c r="BH133" s="482"/>
      <c r="BI133" s="482"/>
      <c r="BJ133" s="482"/>
      <c r="BK133" s="482"/>
      <c r="BL133" s="482"/>
      <c r="BM133" s="482"/>
      <c r="BN133" s="482"/>
      <c r="BO133" s="482"/>
      <c r="BP133" s="482"/>
      <c r="BQ133" s="482"/>
      <c r="BR133" s="482"/>
      <c r="BS133" s="482"/>
      <c r="BT133" s="482"/>
      <c r="BU133" s="482"/>
      <c r="BV133" s="482"/>
      <c r="BW133" s="482"/>
      <c r="BX133" s="482"/>
      <c r="BY133" s="482"/>
      <c r="BZ133" s="482"/>
      <c r="CA133" s="482"/>
      <c r="CB133" s="482"/>
      <c r="CC133" s="482"/>
      <c r="CD133" s="482"/>
      <c r="CE133" s="482"/>
      <c r="CF133" s="482"/>
      <c r="CG133" s="482"/>
      <c r="CH133" s="482"/>
      <c r="CI133" s="482"/>
      <c r="CJ133" s="482"/>
      <c r="CK133" s="482"/>
      <c r="CL133" s="482"/>
      <c r="CM133" s="482"/>
      <c r="CN133" s="482"/>
      <c r="CO133" s="482"/>
      <c r="CP133" s="482"/>
      <c r="CQ133" s="482"/>
      <c r="CR133" s="483"/>
    </row>
    <row r="134" spans="2:96" ht="15.75" customHeight="1">
      <c r="B134" s="728" t="s">
        <v>367</v>
      </c>
      <c r="C134" s="617"/>
      <c r="D134" s="617"/>
      <c r="E134" s="617"/>
      <c r="F134" s="617"/>
      <c r="G134" s="617"/>
      <c r="H134" s="729"/>
      <c r="I134" s="297"/>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9"/>
      <c r="AO134" s="493" t="s">
        <v>742</v>
      </c>
      <c r="AP134" s="485"/>
      <c r="AQ134" s="485"/>
      <c r="AR134" s="485"/>
      <c r="AS134" s="494"/>
      <c r="BA134" s="728" t="s">
        <v>367</v>
      </c>
      <c r="BB134" s="617"/>
      <c r="BC134" s="617"/>
      <c r="BD134" s="617"/>
      <c r="BE134" s="617"/>
      <c r="BF134" s="617"/>
      <c r="BG134" s="729"/>
      <c r="BH134" s="171"/>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21"/>
      <c r="CN134" s="493" t="s">
        <v>742</v>
      </c>
      <c r="CO134" s="485"/>
      <c r="CP134" s="485"/>
      <c r="CQ134" s="485"/>
      <c r="CR134" s="494"/>
    </row>
    <row r="135" spans="2:96" ht="15.75" customHeight="1">
      <c r="B135" s="618"/>
      <c r="C135" s="619"/>
      <c r="D135" s="619"/>
      <c r="E135" s="619"/>
      <c r="F135" s="619"/>
      <c r="G135" s="619"/>
      <c r="H135" s="730"/>
      <c r="I135" s="296"/>
      <c r="J135" s="14" t="s">
        <v>432</v>
      </c>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21"/>
      <c r="AO135" s="495"/>
      <c r="AP135" s="488"/>
      <c r="AQ135" s="488"/>
      <c r="AR135" s="488"/>
      <c r="AS135" s="496"/>
      <c r="BA135" s="618"/>
      <c r="BB135" s="619"/>
      <c r="BC135" s="619"/>
      <c r="BD135" s="619"/>
      <c r="BE135" s="619"/>
      <c r="BF135" s="619"/>
      <c r="BG135" s="730"/>
      <c r="BH135" s="171"/>
      <c r="BI135" s="14" t="s">
        <v>279</v>
      </c>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21"/>
      <c r="CN135" s="495"/>
      <c r="CO135" s="488"/>
      <c r="CP135" s="488"/>
      <c r="CQ135" s="488"/>
      <c r="CR135" s="496"/>
    </row>
    <row r="136" spans="2:96" ht="15.75" customHeight="1">
      <c r="B136" s="618"/>
      <c r="C136" s="619"/>
      <c r="D136" s="619"/>
      <c r="E136" s="619"/>
      <c r="F136" s="619"/>
      <c r="G136" s="619"/>
      <c r="H136" s="730"/>
      <c r="I136" s="296"/>
      <c r="J136" s="14" t="s">
        <v>280</v>
      </c>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21"/>
      <c r="AO136" s="495"/>
      <c r="AP136" s="488"/>
      <c r="AQ136" s="488"/>
      <c r="AR136" s="488"/>
      <c r="AS136" s="496"/>
      <c r="AY136" s="211"/>
      <c r="BA136" s="618"/>
      <c r="BB136" s="619"/>
      <c r="BC136" s="619"/>
      <c r="BD136" s="619"/>
      <c r="BE136" s="619"/>
      <c r="BF136" s="619"/>
      <c r="BG136" s="730"/>
      <c r="BH136" s="171"/>
      <c r="BI136" s="14" t="s">
        <v>280</v>
      </c>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21"/>
      <c r="CN136" s="495"/>
      <c r="CO136" s="488"/>
      <c r="CP136" s="488"/>
      <c r="CQ136" s="488"/>
      <c r="CR136" s="496"/>
    </row>
    <row r="137" spans="2:96" ht="26.25" customHeight="1">
      <c r="B137" s="618"/>
      <c r="C137" s="619"/>
      <c r="D137" s="619"/>
      <c r="E137" s="619"/>
      <c r="F137" s="619"/>
      <c r="G137" s="619"/>
      <c r="H137" s="730"/>
      <c r="I137" s="296"/>
      <c r="J137" s="288" t="s">
        <v>51</v>
      </c>
      <c r="K137" s="14" t="s">
        <v>277</v>
      </c>
      <c r="L137" s="14"/>
      <c r="M137" s="14"/>
      <c r="N137" s="518" t="s">
        <v>499</v>
      </c>
      <c r="O137" s="518"/>
      <c r="P137" s="518"/>
      <c r="Q137" s="518"/>
      <c r="R137" s="518"/>
      <c r="S137" s="518"/>
      <c r="T137" s="518"/>
      <c r="U137" s="518"/>
      <c r="V137" s="518"/>
      <c r="W137" s="518"/>
      <c r="X137" s="518"/>
      <c r="Y137" s="518"/>
      <c r="Z137" s="518"/>
      <c r="AA137" s="518"/>
      <c r="AB137" s="518"/>
      <c r="AC137" s="518"/>
      <c r="AD137" s="293"/>
      <c r="AE137" s="293"/>
      <c r="AF137" s="293"/>
      <c r="AG137" s="293"/>
      <c r="AH137" s="293"/>
      <c r="AI137" s="293"/>
      <c r="AJ137" s="14"/>
      <c r="AK137" s="14"/>
      <c r="AL137" s="14"/>
      <c r="AM137" s="14"/>
      <c r="AN137" s="21"/>
      <c r="AO137" s="495"/>
      <c r="AP137" s="488"/>
      <c r="AQ137" s="488"/>
      <c r="AR137" s="488"/>
      <c r="AS137" s="496"/>
      <c r="AY137" s="211"/>
      <c r="BA137" s="618"/>
      <c r="BB137" s="619"/>
      <c r="BC137" s="619"/>
      <c r="BD137" s="619"/>
      <c r="BE137" s="619"/>
      <c r="BF137" s="619"/>
      <c r="BG137" s="730"/>
      <c r="BH137" s="171"/>
      <c r="BI137" s="161" t="s">
        <v>51</v>
      </c>
      <c r="BJ137" s="14" t="s">
        <v>277</v>
      </c>
      <c r="BK137" s="14"/>
      <c r="BL137" s="14"/>
      <c r="BM137" s="518" t="s">
        <v>500</v>
      </c>
      <c r="BN137" s="518"/>
      <c r="BO137" s="518"/>
      <c r="BP137" s="518"/>
      <c r="BQ137" s="518"/>
      <c r="BR137" s="518"/>
      <c r="BS137" s="518"/>
      <c r="BT137" s="518"/>
      <c r="BU137" s="518"/>
      <c r="BV137" s="518"/>
      <c r="BW137" s="518"/>
      <c r="BX137" s="518"/>
      <c r="BY137" s="518"/>
      <c r="BZ137" s="518"/>
      <c r="CA137" s="518"/>
      <c r="CB137" s="518"/>
      <c r="CC137" s="172"/>
      <c r="CD137" s="172"/>
      <c r="CE137" s="172"/>
      <c r="CF137" s="172"/>
      <c r="CG137" s="172"/>
      <c r="CH137" s="172"/>
      <c r="CI137" s="14"/>
      <c r="CJ137" s="14"/>
      <c r="CK137" s="14"/>
      <c r="CL137" s="14"/>
      <c r="CM137" s="21"/>
      <c r="CN137" s="495"/>
      <c r="CO137" s="488"/>
      <c r="CP137" s="488"/>
      <c r="CQ137" s="488"/>
      <c r="CR137" s="496"/>
    </row>
    <row r="138" spans="2:96" ht="26.25" customHeight="1" thickBot="1">
      <c r="B138" s="618"/>
      <c r="C138" s="619"/>
      <c r="D138" s="619"/>
      <c r="E138" s="619"/>
      <c r="F138" s="619"/>
      <c r="G138" s="619"/>
      <c r="H138" s="730"/>
      <c r="I138" s="296"/>
      <c r="K138" s="14"/>
      <c r="L138" s="14"/>
      <c r="M138" s="14"/>
      <c r="N138" s="518"/>
      <c r="O138" s="518"/>
      <c r="P138" s="518"/>
      <c r="Q138" s="518"/>
      <c r="R138" s="518"/>
      <c r="S138" s="518"/>
      <c r="T138" s="518"/>
      <c r="U138" s="518"/>
      <c r="V138" s="518"/>
      <c r="W138" s="518"/>
      <c r="X138" s="518"/>
      <c r="Y138" s="518"/>
      <c r="Z138" s="518"/>
      <c r="AA138" s="518"/>
      <c r="AB138" s="518"/>
      <c r="AC138" s="518"/>
      <c r="AD138" s="293"/>
      <c r="AE138" s="293"/>
      <c r="AF138" s="293"/>
      <c r="AG138" s="293"/>
      <c r="AH138" s="293"/>
      <c r="AI138" s="293"/>
      <c r="AJ138" s="14"/>
      <c r="AK138" s="14"/>
      <c r="AL138" s="14"/>
      <c r="AM138" s="14"/>
      <c r="AN138" s="21"/>
      <c r="AO138" s="495"/>
      <c r="AP138" s="488"/>
      <c r="AQ138" s="488"/>
      <c r="AR138" s="488"/>
      <c r="AS138" s="496"/>
      <c r="AY138" s="211"/>
      <c r="BA138" s="618"/>
      <c r="BB138" s="619"/>
      <c r="BC138" s="619"/>
      <c r="BD138" s="619"/>
      <c r="BE138" s="619"/>
      <c r="BF138" s="619"/>
      <c r="BG138" s="730"/>
      <c r="BH138" s="171"/>
      <c r="BJ138" s="14"/>
      <c r="BK138" s="14"/>
      <c r="BL138" s="14"/>
      <c r="BM138" s="518"/>
      <c r="BN138" s="518"/>
      <c r="BO138" s="518"/>
      <c r="BP138" s="518"/>
      <c r="BQ138" s="518"/>
      <c r="BR138" s="518"/>
      <c r="BS138" s="518"/>
      <c r="BT138" s="518"/>
      <c r="BU138" s="518"/>
      <c r="BV138" s="518"/>
      <c r="BW138" s="518"/>
      <c r="BX138" s="518"/>
      <c r="BY138" s="518"/>
      <c r="BZ138" s="518"/>
      <c r="CA138" s="518"/>
      <c r="CB138" s="518"/>
      <c r="CC138" s="172"/>
      <c r="CD138" s="172"/>
      <c r="CE138" s="172"/>
      <c r="CF138" s="172"/>
      <c r="CG138" s="172"/>
      <c r="CH138" s="172"/>
      <c r="CI138" s="14"/>
      <c r="CJ138" s="14"/>
      <c r="CK138" s="14"/>
      <c r="CL138" s="14"/>
      <c r="CM138" s="21"/>
      <c r="CN138" s="495"/>
      <c r="CO138" s="488"/>
      <c r="CP138" s="488"/>
      <c r="CQ138" s="488"/>
      <c r="CR138" s="496"/>
    </row>
    <row r="139" spans="2:96" ht="21.75" customHeight="1">
      <c r="B139" s="618"/>
      <c r="C139" s="619"/>
      <c r="D139" s="619"/>
      <c r="E139" s="619"/>
      <c r="F139" s="619"/>
      <c r="G139" s="619"/>
      <c r="H139" s="730"/>
      <c r="I139" s="296"/>
      <c r="K139" s="234"/>
      <c r="L139" s="690" t="s">
        <v>262</v>
      </c>
      <c r="M139" s="690"/>
      <c r="N139" s="690"/>
      <c r="O139" s="691"/>
      <c r="P139" s="684"/>
      <c r="Q139" s="685"/>
      <c r="R139" s="685"/>
      <c r="S139" s="685"/>
      <c r="T139" s="685"/>
      <c r="U139" s="685"/>
      <c r="V139" s="685"/>
      <c r="W139" s="685"/>
      <c r="X139" s="685"/>
      <c r="Y139" s="685"/>
      <c r="Z139" s="685"/>
      <c r="AA139" s="685"/>
      <c r="AB139" s="685"/>
      <c r="AC139" s="685"/>
      <c r="AD139" s="685"/>
      <c r="AE139" s="685"/>
      <c r="AF139" s="685"/>
      <c r="AG139" s="685"/>
      <c r="AH139" s="685"/>
      <c r="AI139" s="686"/>
      <c r="AJ139" s="14"/>
      <c r="AK139" s="14"/>
      <c r="AL139" s="14"/>
      <c r="AM139" s="14"/>
      <c r="AN139" s="21"/>
      <c r="AO139" s="495"/>
      <c r="AP139" s="488"/>
      <c r="AQ139" s="488"/>
      <c r="AR139" s="488"/>
      <c r="AS139" s="496"/>
      <c r="BA139" s="618"/>
      <c r="BB139" s="619"/>
      <c r="BC139" s="619"/>
      <c r="BD139" s="619"/>
      <c r="BE139" s="619"/>
      <c r="BF139" s="619"/>
      <c r="BG139" s="730"/>
      <c r="BH139" s="171"/>
      <c r="BJ139" s="46"/>
      <c r="BK139" s="690" t="s">
        <v>262</v>
      </c>
      <c r="BL139" s="690"/>
      <c r="BM139" s="690"/>
      <c r="BN139" s="691"/>
      <c r="BO139" s="557"/>
      <c r="BP139" s="558"/>
      <c r="BQ139" s="558"/>
      <c r="BR139" s="558"/>
      <c r="BS139" s="558"/>
      <c r="BT139" s="558"/>
      <c r="BU139" s="558"/>
      <c r="BV139" s="558"/>
      <c r="BW139" s="558"/>
      <c r="BX139" s="558"/>
      <c r="BY139" s="558"/>
      <c r="BZ139" s="558"/>
      <c r="CA139" s="558"/>
      <c r="CB139" s="558"/>
      <c r="CC139" s="558"/>
      <c r="CD139" s="558"/>
      <c r="CE139" s="558"/>
      <c r="CF139" s="558"/>
      <c r="CG139" s="558"/>
      <c r="CH139" s="559"/>
      <c r="CI139" s="14"/>
      <c r="CJ139" s="14"/>
      <c r="CK139" s="14"/>
      <c r="CL139" s="14"/>
      <c r="CM139" s="21"/>
      <c r="CN139" s="495"/>
      <c r="CO139" s="488"/>
      <c r="CP139" s="488"/>
      <c r="CQ139" s="488"/>
      <c r="CR139" s="496"/>
    </row>
    <row r="140" spans="2:96" ht="21.75" customHeight="1" thickBot="1">
      <c r="B140" s="618"/>
      <c r="C140" s="619"/>
      <c r="D140" s="619"/>
      <c r="E140" s="619"/>
      <c r="F140" s="619"/>
      <c r="G140" s="619"/>
      <c r="H140" s="730"/>
      <c r="I140" s="296"/>
      <c r="K140" s="234"/>
      <c r="L140" s="690"/>
      <c r="M140" s="690"/>
      <c r="N140" s="690"/>
      <c r="O140" s="691"/>
      <c r="P140" s="687"/>
      <c r="Q140" s="688"/>
      <c r="R140" s="688"/>
      <c r="S140" s="688"/>
      <c r="T140" s="688"/>
      <c r="U140" s="688"/>
      <c r="V140" s="688"/>
      <c r="W140" s="688"/>
      <c r="X140" s="688"/>
      <c r="Y140" s="688"/>
      <c r="Z140" s="688"/>
      <c r="AA140" s="688"/>
      <c r="AB140" s="688"/>
      <c r="AC140" s="688"/>
      <c r="AD140" s="688"/>
      <c r="AE140" s="688"/>
      <c r="AF140" s="688"/>
      <c r="AG140" s="688"/>
      <c r="AH140" s="688"/>
      <c r="AI140" s="689"/>
      <c r="AJ140" s="14"/>
      <c r="AK140" s="14"/>
      <c r="AL140" s="14"/>
      <c r="AM140" s="14"/>
      <c r="AN140" s="21"/>
      <c r="AO140" s="495"/>
      <c r="AP140" s="488"/>
      <c r="AQ140" s="488"/>
      <c r="AR140" s="488"/>
      <c r="AS140" s="496"/>
      <c r="BA140" s="618"/>
      <c r="BB140" s="619"/>
      <c r="BC140" s="619"/>
      <c r="BD140" s="619"/>
      <c r="BE140" s="619"/>
      <c r="BF140" s="619"/>
      <c r="BG140" s="730"/>
      <c r="BH140" s="171"/>
      <c r="BJ140" s="46"/>
      <c r="BK140" s="690"/>
      <c r="BL140" s="690"/>
      <c r="BM140" s="690"/>
      <c r="BN140" s="691"/>
      <c r="BO140" s="560"/>
      <c r="BP140" s="561"/>
      <c r="BQ140" s="561"/>
      <c r="BR140" s="561"/>
      <c r="BS140" s="561"/>
      <c r="BT140" s="561"/>
      <c r="BU140" s="561"/>
      <c r="BV140" s="561"/>
      <c r="BW140" s="561"/>
      <c r="BX140" s="561"/>
      <c r="BY140" s="561"/>
      <c r="BZ140" s="561"/>
      <c r="CA140" s="561"/>
      <c r="CB140" s="561"/>
      <c r="CC140" s="561"/>
      <c r="CD140" s="561"/>
      <c r="CE140" s="561"/>
      <c r="CF140" s="561"/>
      <c r="CG140" s="561"/>
      <c r="CH140" s="562"/>
      <c r="CI140" s="14"/>
      <c r="CJ140" s="14"/>
      <c r="CK140" s="14"/>
      <c r="CL140" s="14"/>
      <c r="CM140" s="21"/>
      <c r="CN140" s="495"/>
      <c r="CO140" s="488"/>
      <c r="CP140" s="488"/>
      <c r="CQ140" s="488"/>
      <c r="CR140" s="496"/>
    </row>
    <row r="141" spans="2:96" s="100" customFormat="1" ht="21.75" customHeight="1">
      <c r="B141" s="618"/>
      <c r="C141" s="619"/>
      <c r="D141" s="619"/>
      <c r="E141" s="619"/>
      <c r="F141" s="619"/>
      <c r="G141" s="619"/>
      <c r="H141" s="730"/>
      <c r="I141" s="101"/>
      <c r="J141" s="98"/>
      <c r="K141" s="90"/>
      <c r="L141" s="291"/>
      <c r="M141" s="291"/>
      <c r="N141" s="291"/>
      <c r="O141" s="291"/>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98"/>
      <c r="AK141" s="98"/>
      <c r="AL141" s="98"/>
      <c r="AM141" s="98"/>
      <c r="AN141" s="99"/>
      <c r="AO141" s="495"/>
      <c r="AP141" s="488"/>
      <c r="AQ141" s="488"/>
      <c r="AR141" s="488"/>
      <c r="AS141" s="496"/>
      <c r="AT141" s="209"/>
      <c r="AU141" s="209"/>
      <c r="AV141" s="209"/>
      <c r="AW141" s="209"/>
      <c r="AX141" s="209"/>
      <c r="AY141" s="209"/>
      <c r="AZ141" s="215"/>
      <c r="BA141" s="618"/>
      <c r="BB141" s="619"/>
      <c r="BC141" s="619"/>
      <c r="BD141" s="619"/>
      <c r="BE141" s="619"/>
      <c r="BF141" s="619"/>
      <c r="BG141" s="730"/>
      <c r="BH141" s="101"/>
      <c r="BI141" s="98"/>
      <c r="BJ141" s="90"/>
      <c r="BK141" s="162"/>
      <c r="BL141" s="162"/>
      <c r="BM141" s="162"/>
      <c r="BN141" s="162"/>
      <c r="BO141" s="164"/>
      <c r="BP141" s="164"/>
      <c r="BQ141" s="164"/>
      <c r="BR141" s="164"/>
      <c r="BS141" s="164"/>
      <c r="BT141" s="164"/>
      <c r="BU141" s="164"/>
      <c r="BV141" s="164"/>
      <c r="BW141" s="164"/>
      <c r="BX141" s="164"/>
      <c r="BY141" s="164"/>
      <c r="BZ141" s="164"/>
      <c r="CA141" s="164"/>
      <c r="CB141" s="164"/>
      <c r="CC141" s="164"/>
      <c r="CD141" s="164"/>
      <c r="CE141" s="164"/>
      <c r="CF141" s="164"/>
      <c r="CG141" s="164"/>
      <c r="CH141" s="164"/>
      <c r="CI141" s="98"/>
      <c r="CJ141" s="98"/>
      <c r="CK141" s="98"/>
      <c r="CL141" s="98"/>
      <c r="CM141" s="99"/>
      <c r="CN141" s="495"/>
      <c r="CO141" s="488"/>
      <c r="CP141" s="488"/>
      <c r="CQ141" s="488"/>
      <c r="CR141" s="496"/>
    </row>
    <row r="142" spans="2:96" ht="16.5" customHeight="1">
      <c r="B142" s="618"/>
      <c r="C142" s="619"/>
      <c r="D142" s="619"/>
      <c r="E142" s="619"/>
      <c r="F142" s="619"/>
      <c r="G142" s="619"/>
      <c r="H142" s="730"/>
      <c r="I142" s="296"/>
      <c r="J142" s="288" t="s">
        <v>51</v>
      </c>
      <c r="K142" s="518" t="s">
        <v>85</v>
      </c>
      <c r="L142" s="518"/>
      <c r="M142" s="518"/>
      <c r="N142" s="518"/>
      <c r="O142" s="295" t="s">
        <v>258</v>
      </c>
      <c r="P142" s="46" t="s">
        <v>584</v>
      </c>
      <c r="Q142" s="46"/>
      <c r="R142" s="46"/>
      <c r="S142" s="46"/>
      <c r="T142" s="292"/>
      <c r="U142" s="292"/>
      <c r="V142" s="292"/>
      <c r="W142" s="292"/>
      <c r="X142" s="292"/>
      <c r="Y142" s="46"/>
      <c r="Z142" s="46"/>
      <c r="AA142" s="46"/>
      <c r="AB142" s="292"/>
      <c r="AC142" s="292"/>
      <c r="AD142" s="14"/>
      <c r="AE142" s="292"/>
      <c r="AF142" s="292"/>
      <c r="AG142" s="292"/>
      <c r="AH142" s="292"/>
      <c r="AI142" s="292"/>
      <c r="AJ142" s="14"/>
      <c r="AK142" s="14"/>
      <c r="AL142" s="14"/>
      <c r="AM142" s="14"/>
      <c r="AN142" s="21"/>
      <c r="AO142" s="495"/>
      <c r="AP142" s="488"/>
      <c r="AQ142" s="488"/>
      <c r="AR142" s="488"/>
      <c r="AS142" s="496"/>
      <c r="BA142" s="618"/>
      <c r="BB142" s="619"/>
      <c r="BC142" s="619"/>
      <c r="BD142" s="619"/>
      <c r="BE142" s="619"/>
      <c r="BF142" s="619"/>
      <c r="BG142" s="730"/>
      <c r="BH142" s="171"/>
      <c r="BI142" s="161" t="s">
        <v>51</v>
      </c>
      <c r="BJ142" s="518" t="s">
        <v>85</v>
      </c>
      <c r="BK142" s="518"/>
      <c r="BL142" s="518"/>
      <c r="BM142" s="518"/>
      <c r="BN142" s="169" t="s">
        <v>258</v>
      </c>
      <c r="BO142" s="46" t="s">
        <v>584</v>
      </c>
      <c r="BP142" s="46"/>
      <c r="BQ142" s="46"/>
      <c r="BR142" s="46"/>
      <c r="BS142" s="170"/>
      <c r="BT142" s="170"/>
      <c r="BU142" s="170"/>
      <c r="BV142" s="170"/>
      <c r="BW142" s="170"/>
      <c r="BX142" s="46"/>
      <c r="BY142" s="46"/>
      <c r="BZ142" s="46"/>
      <c r="CA142" s="170"/>
      <c r="CB142" s="170"/>
      <c r="CD142" s="170"/>
      <c r="CE142" s="170"/>
      <c r="CF142" s="170"/>
      <c r="CG142" s="170"/>
      <c r="CH142" s="170"/>
      <c r="CI142" s="14"/>
      <c r="CJ142" s="14"/>
      <c r="CK142" s="14"/>
      <c r="CL142" s="14"/>
      <c r="CM142" s="21"/>
      <c r="CN142" s="495"/>
      <c r="CO142" s="488"/>
      <c r="CP142" s="488"/>
      <c r="CQ142" s="488"/>
      <c r="CR142" s="496"/>
    </row>
    <row r="143" spans="2:96" ht="16.5" customHeight="1" thickBot="1">
      <c r="B143" s="618"/>
      <c r="C143" s="619"/>
      <c r="D143" s="619"/>
      <c r="E143" s="619"/>
      <c r="F143" s="619"/>
      <c r="G143" s="619"/>
      <c r="H143" s="730"/>
      <c r="I143" s="296"/>
      <c r="K143" s="518"/>
      <c r="L143" s="518"/>
      <c r="M143" s="518"/>
      <c r="N143" s="518"/>
      <c r="O143" s="295" t="s">
        <v>258</v>
      </c>
      <c r="P143" s="292" t="s">
        <v>729</v>
      </c>
      <c r="Q143" s="292"/>
      <c r="R143" s="292"/>
      <c r="S143" s="292"/>
      <c r="T143" s="292"/>
      <c r="U143" s="292"/>
      <c r="V143" s="292"/>
      <c r="W143" s="292"/>
      <c r="X143" s="292"/>
      <c r="Y143" s="292"/>
      <c r="Z143" s="292"/>
      <c r="AA143" s="292"/>
      <c r="AB143" s="292"/>
      <c r="AC143" s="292"/>
      <c r="AD143" s="292"/>
      <c r="AE143" s="292"/>
      <c r="AF143" s="292"/>
      <c r="AG143" s="292"/>
      <c r="AH143" s="292"/>
      <c r="AI143" s="292"/>
      <c r="AJ143" s="14"/>
      <c r="AK143" s="14"/>
      <c r="AL143" s="14"/>
      <c r="AM143" s="14"/>
      <c r="AN143" s="21"/>
      <c r="AO143" s="495"/>
      <c r="AP143" s="488"/>
      <c r="AQ143" s="488"/>
      <c r="AR143" s="488"/>
      <c r="AS143" s="496"/>
      <c r="BA143" s="618"/>
      <c r="BB143" s="619"/>
      <c r="BC143" s="619"/>
      <c r="BD143" s="619"/>
      <c r="BE143" s="619"/>
      <c r="BF143" s="619"/>
      <c r="BG143" s="730"/>
      <c r="BH143" s="171"/>
      <c r="BJ143" s="518"/>
      <c r="BK143" s="518"/>
      <c r="BL143" s="518"/>
      <c r="BM143" s="518"/>
      <c r="BN143" s="169" t="s">
        <v>258</v>
      </c>
      <c r="BO143" s="389" t="s">
        <v>677</v>
      </c>
      <c r="BP143" s="170"/>
      <c r="BQ143" s="170"/>
      <c r="BR143" s="170"/>
      <c r="BS143" s="170"/>
      <c r="BT143" s="170"/>
      <c r="BU143" s="170"/>
      <c r="BV143" s="170"/>
      <c r="BW143" s="170"/>
      <c r="BX143" s="170"/>
      <c r="BY143" s="170"/>
      <c r="BZ143" s="170"/>
      <c r="CA143" s="170"/>
      <c r="CB143" s="170"/>
      <c r="CC143" s="170"/>
      <c r="CD143" s="170"/>
      <c r="CE143" s="170"/>
      <c r="CF143" s="170"/>
      <c r="CG143" s="170"/>
      <c r="CH143" s="170"/>
      <c r="CI143" s="14"/>
      <c r="CJ143" s="14"/>
      <c r="CK143" s="14"/>
      <c r="CL143" s="14"/>
      <c r="CM143" s="21"/>
      <c r="CN143" s="495"/>
      <c r="CO143" s="488"/>
      <c r="CP143" s="488"/>
      <c r="CQ143" s="488"/>
      <c r="CR143" s="496"/>
    </row>
    <row r="144" spans="2:96" ht="22.5" customHeight="1">
      <c r="B144" s="618"/>
      <c r="C144" s="619"/>
      <c r="D144" s="619"/>
      <c r="E144" s="619"/>
      <c r="F144" s="619"/>
      <c r="G144" s="619"/>
      <c r="H144" s="730"/>
      <c r="I144" s="296"/>
      <c r="K144" s="268"/>
      <c r="L144" s="623" t="s">
        <v>259</v>
      </c>
      <c r="M144" s="623"/>
      <c r="N144" s="623"/>
      <c r="O144" s="624"/>
      <c r="P144" s="570" t="s">
        <v>747</v>
      </c>
      <c r="Q144" s="571"/>
      <c r="R144" s="571"/>
      <c r="S144" s="571"/>
      <c r="T144" s="571"/>
      <c r="U144" s="571"/>
      <c r="V144" s="571"/>
      <c r="W144" s="571"/>
      <c r="X144" s="571"/>
      <c r="Y144" s="571"/>
      <c r="Z144" s="571"/>
      <c r="AA144" s="571"/>
      <c r="AB144" s="571"/>
      <c r="AC144" s="571"/>
      <c r="AD144" s="571"/>
      <c r="AE144" s="571"/>
      <c r="AF144" s="571"/>
      <c r="AG144" s="571"/>
      <c r="AH144" s="571"/>
      <c r="AI144" s="572"/>
      <c r="AJ144" s="14"/>
      <c r="AK144" s="14"/>
      <c r="AL144" s="14"/>
      <c r="AM144" s="14"/>
      <c r="AN144" s="21"/>
      <c r="AO144" s="495"/>
      <c r="AP144" s="488"/>
      <c r="AQ144" s="488"/>
      <c r="AR144" s="488"/>
      <c r="AS144" s="496"/>
      <c r="BA144" s="618"/>
      <c r="BB144" s="619"/>
      <c r="BC144" s="619"/>
      <c r="BD144" s="619"/>
      <c r="BE144" s="619"/>
      <c r="BF144" s="619"/>
      <c r="BG144" s="730"/>
      <c r="BH144" s="171"/>
      <c r="BK144" s="623" t="s">
        <v>259</v>
      </c>
      <c r="BL144" s="623"/>
      <c r="BM144" s="623"/>
      <c r="BN144" s="624"/>
      <c r="BO144" s="570" t="s">
        <v>747</v>
      </c>
      <c r="BP144" s="571"/>
      <c r="BQ144" s="571"/>
      <c r="BR144" s="571"/>
      <c r="BS144" s="571"/>
      <c r="BT144" s="571"/>
      <c r="BU144" s="571"/>
      <c r="BV144" s="571"/>
      <c r="BW144" s="571"/>
      <c r="BX144" s="571"/>
      <c r="BY144" s="571"/>
      <c r="BZ144" s="571"/>
      <c r="CA144" s="571"/>
      <c r="CB144" s="571"/>
      <c r="CC144" s="571"/>
      <c r="CD144" s="571"/>
      <c r="CE144" s="571"/>
      <c r="CF144" s="571"/>
      <c r="CG144" s="571"/>
      <c r="CH144" s="572"/>
      <c r="CI144" s="14"/>
      <c r="CJ144" s="14"/>
      <c r="CK144" s="14"/>
      <c r="CL144" s="14"/>
      <c r="CM144" s="21"/>
      <c r="CN144" s="495"/>
      <c r="CO144" s="488"/>
      <c r="CP144" s="488"/>
      <c r="CQ144" s="488"/>
      <c r="CR144" s="496"/>
    </row>
    <row r="145" spans="2:96" ht="22.5" customHeight="1" thickBot="1">
      <c r="B145" s="618"/>
      <c r="C145" s="619"/>
      <c r="D145" s="619"/>
      <c r="E145" s="619"/>
      <c r="F145" s="619"/>
      <c r="G145" s="619"/>
      <c r="H145" s="730"/>
      <c r="I145" s="296"/>
      <c r="K145" s="347"/>
      <c r="L145" s="623"/>
      <c r="M145" s="623"/>
      <c r="N145" s="623"/>
      <c r="O145" s="624"/>
      <c r="P145" s="573"/>
      <c r="Q145" s="574"/>
      <c r="R145" s="574"/>
      <c r="S145" s="574"/>
      <c r="T145" s="574"/>
      <c r="U145" s="574"/>
      <c r="V145" s="574"/>
      <c r="W145" s="574"/>
      <c r="X145" s="574"/>
      <c r="Y145" s="574"/>
      <c r="Z145" s="574"/>
      <c r="AA145" s="574"/>
      <c r="AB145" s="574"/>
      <c r="AC145" s="574"/>
      <c r="AD145" s="574"/>
      <c r="AE145" s="574"/>
      <c r="AF145" s="574"/>
      <c r="AG145" s="574"/>
      <c r="AH145" s="574"/>
      <c r="AI145" s="575"/>
      <c r="AJ145" s="14"/>
      <c r="AK145" s="14"/>
      <c r="AL145" s="14"/>
      <c r="AM145" s="14"/>
      <c r="AN145" s="21"/>
      <c r="AO145" s="495"/>
      <c r="AP145" s="488"/>
      <c r="AQ145" s="488"/>
      <c r="AR145" s="488"/>
      <c r="AS145" s="496"/>
      <c r="BA145" s="618"/>
      <c r="BB145" s="619"/>
      <c r="BC145" s="619"/>
      <c r="BD145" s="619"/>
      <c r="BE145" s="619"/>
      <c r="BF145" s="619"/>
      <c r="BG145" s="730"/>
      <c r="BH145" s="171"/>
      <c r="BJ145" s="172"/>
      <c r="BK145" s="623"/>
      <c r="BL145" s="623"/>
      <c r="BM145" s="623"/>
      <c r="BN145" s="624"/>
      <c r="BO145" s="573"/>
      <c r="BP145" s="574"/>
      <c r="BQ145" s="574"/>
      <c r="BR145" s="574"/>
      <c r="BS145" s="574"/>
      <c r="BT145" s="574"/>
      <c r="BU145" s="574"/>
      <c r="BV145" s="574"/>
      <c r="BW145" s="574"/>
      <c r="BX145" s="574"/>
      <c r="BY145" s="574"/>
      <c r="BZ145" s="574"/>
      <c r="CA145" s="574"/>
      <c r="CB145" s="574"/>
      <c r="CC145" s="574"/>
      <c r="CD145" s="574"/>
      <c r="CE145" s="574"/>
      <c r="CF145" s="574"/>
      <c r="CG145" s="574"/>
      <c r="CH145" s="575"/>
      <c r="CI145" s="14"/>
      <c r="CJ145" s="14"/>
      <c r="CK145" s="14"/>
      <c r="CL145" s="14"/>
      <c r="CM145" s="21"/>
      <c r="CN145" s="495"/>
      <c r="CO145" s="488"/>
      <c r="CP145" s="488"/>
      <c r="CQ145" s="488"/>
      <c r="CR145" s="496"/>
    </row>
    <row r="146" spans="2:96" ht="15.75" customHeight="1">
      <c r="B146" s="618"/>
      <c r="C146" s="619"/>
      <c r="D146" s="619"/>
      <c r="E146" s="619"/>
      <c r="F146" s="619"/>
      <c r="G146" s="619"/>
      <c r="H146" s="730"/>
      <c r="I146" s="296"/>
      <c r="K146" s="288"/>
      <c r="L146" s="181"/>
      <c r="M146" s="181"/>
      <c r="N146" s="181"/>
      <c r="O146" s="181"/>
      <c r="P146" s="46"/>
      <c r="Q146" s="46"/>
      <c r="R146" s="46"/>
      <c r="S146" s="46"/>
      <c r="T146" s="46"/>
      <c r="U146" s="46"/>
      <c r="V146" s="46"/>
      <c r="W146" s="46"/>
      <c r="X146" s="46"/>
      <c r="Y146" s="46"/>
      <c r="Z146" s="46"/>
      <c r="AA146" s="46"/>
      <c r="AB146" s="46"/>
      <c r="AC146" s="46"/>
      <c r="AD146" s="46"/>
      <c r="AE146" s="46"/>
      <c r="AF146" s="46"/>
      <c r="AG146" s="46"/>
      <c r="AH146" s="46"/>
      <c r="AI146" s="14"/>
      <c r="AJ146" s="14"/>
      <c r="AK146" s="14"/>
      <c r="AL146" s="14"/>
      <c r="AM146" s="14"/>
      <c r="AN146" s="21"/>
      <c r="AO146" s="495"/>
      <c r="AP146" s="488"/>
      <c r="AQ146" s="488"/>
      <c r="AR146" s="488"/>
      <c r="AS146" s="496"/>
      <c r="BA146" s="618"/>
      <c r="BB146" s="619"/>
      <c r="BC146" s="619"/>
      <c r="BD146" s="619"/>
      <c r="BE146" s="619"/>
      <c r="BF146" s="619"/>
      <c r="BG146" s="730"/>
      <c r="BH146" s="171"/>
      <c r="BJ146" s="161"/>
      <c r="BK146" s="181"/>
      <c r="BL146" s="181"/>
      <c r="BM146" s="181"/>
      <c r="BN146" s="181"/>
      <c r="BO146" s="46"/>
      <c r="BP146" s="46"/>
      <c r="BQ146" s="46"/>
      <c r="BR146" s="46"/>
      <c r="BS146" s="46"/>
      <c r="BT146" s="46"/>
      <c r="BU146" s="46"/>
      <c r="BV146" s="46"/>
      <c r="BW146" s="46"/>
      <c r="BX146" s="46"/>
      <c r="BY146" s="46"/>
      <c r="BZ146" s="46"/>
      <c r="CA146" s="46"/>
      <c r="CB146" s="46"/>
      <c r="CC146" s="46"/>
      <c r="CD146" s="46"/>
      <c r="CE146" s="46"/>
      <c r="CF146" s="46"/>
      <c r="CG146" s="46"/>
      <c r="CH146" s="14"/>
      <c r="CI146" s="14"/>
      <c r="CJ146" s="14"/>
      <c r="CK146" s="14"/>
      <c r="CL146" s="14"/>
      <c r="CM146" s="21"/>
      <c r="CN146" s="495"/>
      <c r="CO146" s="488"/>
      <c r="CP146" s="488"/>
      <c r="CQ146" s="488"/>
      <c r="CR146" s="496"/>
    </row>
    <row r="147" spans="2:96" s="100" customFormat="1" ht="15.75" customHeight="1">
      <c r="B147" s="618"/>
      <c r="C147" s="619"/>
      <c r="D147" s="619"/>
      <c r="E147" s="619"/>
      <c r="F147" s="619"/>
      <c r="G147" s="619"/>
      <c r="H147" s="730"/>
      <c r="I147" s="101"/>
      <c r="J147" s="98"/>
      <c r="K147" s="291"/>
      <c r="L147" s="283"/>
      <c r="M147" s="283"/>
      <c r="N147" s="283"/>
      <c r="O147" s="283"/>
      <c r="P147" s="90"/>
      <c r="Q147" s="90"/>
      <c r="R147" s="90"/>
      <c r="S147" s="90"/>
      <c r="T147" s="90"/>
      <c r="U147" s="90"/>
      <c r="V147" s="90"/>
      <c r="W147" s="90"/>
      <c r="X147" s="90"/>
      <c r="Y147" s="90"/>
      <c r="Z147" s="90"/>
      <c r="AA147" s="90"/>
      <c r="AB147" s="90"/>
      <c r="AC147" s="90"/>
      <c r="AD147" s="90"/>
      <c r="AE147" s="90"/>
      <c r="AF147" s="90"/>
      <c r="AG147" s="90"/>
      <c r="AH147" s="90"/>
      <c r="AI147" s="98"/>
      <c r="AJ147" s="98"/>
      <c r="AK147" s="98"/>
      <c r="AL147" s="98"/>
      <c r="AM147" s="98"/>
      <c r="AN147" s="99"/>
      <c r="AO147" s="495"/>
      <c r="AP147" s="488"/>
      <c r="AQ147" s="488"/>
      <c r="AR147" s="488"/>
      <c r="AS147" s="496"/>
      <c r="AT147" s="209"/>
      <c r="AU147" s="209"/>
      <c r="AV147" s="209"/>
      <c r="AW147" s="209"/>
      <c r="AX147" s="209"/>
      <c r="AY147" s="209"/>
      <c r="AZ147" s="215"/>
      <c r="BA147" s="618"/>
      <c r="BB147" s="619"/>
      <c r="BC147" s="619"/>
      <c r="BD147" s="619"/>
      <c r="BE147" s="619"/>
      <c r="BF147" s="619"/>
      <c r="BG147" s="730"/>
      <c r="BH147" s="101"/>
      <c r="BI147" s="98"/>
      <c r="BJ147" s="162"/>
      <c r="BK147" s="166"/>
      <c r="BL147" s="166"/>
      <c r="BM147" s="166"/>
      <c r="BN147" s="166"/>
      <c r="BO147" s="90"/>
      <c r="BP147" s="90"/>
      <c r="BQ147" s="90"/>
      <c r="BR147" s="90"/>
      <c r="BS147" s="90"/>
      <c r="BT147" s="90"/>
      <c r="BU147" s="90"/>
      <c r="BV147" s="90"/>
      <c r="BW147" s="90"/>
      <c r="BX147" s="90"/>
      <c r="BY147" s="90"/>
      <c r="BZ147" s="90"/>
      <c r="CA147" s="90"/>
      <c r="CB147" s="90"/>
      <c r="CC147" s="90"/>
      <c r="CD147" s="90"/>
      <c r="CE147" s="90"/>
      <c r="CF147" s="90"/>
      <c r="CG147" s="90"/>
      <c r="CH147" s="98"/>
      <c r="CI147" s="98"/>
      <c r="CJ147" s="98"/>
      <c r="CK147" s="98"/>
      <c r="CL147" s="98"/>
      <c r="CM147" s="99"/>
      <c r="CN147" s="495"/>
      <c r="CO147" s="488"/>
      <c r="CP147" s="488"/>
      <c r="CQ147" s="488"/>
      <c r="CR147" s="496"/>
    </row>
    <row r="148" spans="2:96" ht="15.75" customHeight="1">
      <c r="B148" s="618"/>
      <c r="C148" s="619"/>
      <c r="D148" s="619"/>
      <c r="E148" s="619"/>
      <c r="F148" s="619"/>
      <c r="G148" s="619"/>
      <c r="H148" s="730"/>
      <c r="I148" s="296"/>
      <c r="J148" s="14" t="s">
        <v>281</v>
      </c>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21"/>
      <c r="AO148" s="495"/>
      <c r="AP148" s="488"/>
      <c r="AQ148" s="488"/>
      <c r="AR148" s="488"/>
      <c r="AS148" s="496"/>
      <c r="BA148" s="618"/>
      <c r="BB148" s="619"/>
      <c r="BC148" s="619"/>
      <c r="BD148" s="619"/>
      <c r="BE148" s="619"/>
      <c r="BF148" s="619"/>
      <c r="BG148" s="730"/>
      <c r="BH148" s="171"/>
      <c r="BI148" s="14" t="s">
        <v>281</v>
      </c>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21"/>
      <c r="CN148" s="495"/>
      <c r="CO148" s="488"/>
      <c r="CP148" s="488"/>
      <c r="CQ148" s="488"/>
      <c r="CR148" s="496"/>
    </row>
    <row r="149" spans="2:96" ht="16.5" customHeight="1" thickBot="1">
      <c r="B149" s="618"/>
      <c r="C149" s="619"/>
      <c r="D149" s="619"/>
      <c r="E149" s="619"/>
      <c r="F149" s="619"/>
      <c r="G149" s="619"/>
      <c r="H149" s="730"/>
      <c r="I149" s="296"/>
      <c r="J149" s="288" t="s">
        <v>51</v>
      </c>
      <c r="K149" s="14" t="s">
        <v>249</v>
      </c>
      <c r="L149" s="14"/>
      <c r="M149" s="14"/>
      <c r="N149" s="518" t="s">
        <v>685</v>
      </c>
      <c r="O149" s="518"/>
      <c r="P149" s="518"/>
      <c r="Q149" s="518"/>
      <c r="R149" s="518"/>
      <c r="S149" s="518"/>
      <c r="T149" s="518"/>
      <c r="U149" s="518"/>
      <c r="V149" s="518"/>
      <c r="W149" s="293" t="s">
        <v>278</v>
      </c>
      <c r="X149" s="293"/>
      <c r="Y149" s="293"/>
      <c r="Z149" s="293"/>
      <c r="AA149" s="293"/>
      <c r="AB149" s="293"/>
      <c r="AC149" s="293"/>
      <c r="AD149" s="293"/>
      <c r="AE149" s="293"/>
      <c r="AF149" s="293"/>
      <c r="AG149" s="293"/>
      <c r="AH149" s="293"/>
      <c r="AI149" s="293"/>
      <c r="AJ149" s="14"/>
      <c r="AK149" s="14"/>
      <c r="AL149" s="14"/>
      <c r="AM149" s="14"/>
      <c r="AN149" s="21"/>
      <c r="AO149" s="495"/>
      <c r="AP149" s="488"/>
      <c r="AQ149" s="488"/>
      <c r="AR149" s="488"/>
      <c r="AS149" s="496"/>
      <c r="BA149" s="618"/>
      <c r="BB149" s="619"/>
      <c r="BC149" s="619"/>
      <c r="BD149" s="619"/>
      <c r="BE149" s="619"/>
      <c r="BF149" s="619"/>
      <c r="BG149" s="730"/>
      <c r="BH149" s="171"/>
      <c r="BI149" s="161" t="s">
        <v>51</v>
      </c>
      <c r="BJ149" s="14" t="s">
        <v>249</v>
      </c>
      <c r="BK149" s="14"/>
      <c r="BL149" s="14"/>
      <c r="BM149" s="518" t="s">
        <v>685</v>
      </c>
      <c r="BN149" s="518"/>
      <c r="BO149" s="518"/>
      <c r="BP149" s="518"/>
      <c r="BQ149" s="518"/>
      <c r="BR149" s="518"/>
      <c r="BS149" s="518"/>
      <c r="BT149" s="518"/>
      <c r="BU149" s="518"/>
      <c r="BV149" s="172" t="s">
        <v>46</v>
      </c>
      <c r="BW149" s="172"/>
      <c r="BX149" s="172"/>
      <c r="BY149" s="172"/>
      <c r="BZ149" s="172"/>
      <c r="CA149" s="172"/>
      <c r="CB149" s="172"/>
      <c r="CC149" s="172"/>
      <c r="CD149" s="172"/>
      <c r="CE149" s="172"/>
      <c r="CF149" s="172"/>
      <c r="CG149" s="172"/>
      <c r="CH149" s="172"/>
      <c r="CI149" s="14"/>
      <c r="CJ149" s="14"/>
      <c r="CK149" s="14"/>
      <c r="CL149" s="14"/>
      <c r="CM149" s="21"/>
      <c r="CN149" s="495"/>
      <c r="CO149" s="488"/>
      <c r="CP149" s="488"/>
      <c r="CQ149" s="488"/>
      <c r="CR149" s="496"/>
    </row>
    <row r="150" spans="2:96" ht="21.75" customHeight="1">
      <c r="B150" s="618"/>
      <c r="C150" s="619"/>
      <c r="D150" s="619"/>
      <c r="E150" s="619"/>
      <c r="F150" s="619"/>
      <c r="G150" s="619"/>
      <c r="H150" s="730"/>
      <c r="I150" s="296"/>
      <c r="K150" s="109"/>
      <c r="L150" s="627" t="s">
        <v>262</v>
      </c>
      <c r="M150" s="627"/>
      <c r="N150" s="627"/>
      <c r="O150" s="628"/>
      <c r="P150" s="629"/>
      <c r="Q150" s="630"/>
      <c r="R150" s="630"/>
      <c r="S150" s="630"/>
      <c r="T150" s="630"/>
      <c r="U150" s="630"/>
      <c r="V150" s="630"/>
      <c r="W150" s="630"/>
      <c r="X150" s="630"/>
      <c r="Y150" s="630"/>
      <c r="Z150" s="630"/>
      <c r="AA150" s="630"/>
      <c r="AB150" s="630"/>
      <c r="AC150" s="630"/>
      <c r="AD150" s="630"/>
      <c r="AE150" s="630"/>
      <c r="AF150" s="630"/>
      <c r="AG150" s="630"/>
      <c r="AH150" s="630"/>
      <c r="AI150" s="631"/>
      <c r="AJ150" s="14"/>
      <c r="AK150" s="14"/>
      <c r="AL150" s="14"/>
      <c r="AM150" s="14"/>
      <c r="AN150" s="21"/>
      <c r="AO150" s="495"/>
      <c r="AP150" s="488"/>
      <c r="AQ150" s="488"/>
      <c r="AR150" s="488"/>
      <c r="AS150" s="496"/>
      <c r="BA150" s="618"/>
      <c r="BB150" s="619"/>
      <c r="BC150" s="619"/>
      <c r="BD150" s="619"/>
      <c r="BE150" s="619"/>
      <c r="BF150" s="619"/>
      <c r="BG150" s="730"/>
      <c r="BH150" s="171"/>
      <c r="BJ150" s="109"/>
      <c r="BK150" s="627" t="s">
        <v>262</v>
      </c>
      <c r="BL150" s="627"/>
      <c r="BM150" s="627"/>
      <c r="BN150" s="628"/>
      <c r="BO150" s="692"/>
      <c r="BP150" s="693"/>
      <c r="BQ150" s="693"/>
      <c r="BR150" s="693"/>
      <c r="BS150" s="693"/>
      <c r="BT150" s="693"/>
      <c r="BU150" s="693"/>
      <c r="BV150" s="693"/>
      <c r="BW150" s="693"/>
      <c r="BX150" s="693"/>
      <c r="BY150" s="693"/>
      <c r="BZ150" s="693"/>
      <c r="CA150" s="693"/>
      <c r="CB150" s="693"/>
      <c r="CC150" s="693"/>
      <c r="CD150" s="693"/>
      <c r="CE150" s="693"/>
      <c r="CF150" s="693"/>
      <c r="CG150" s="693"/>
      <c r="CH150" s="694"/>
      <c r="CI150" s="14"/>
      <c r="CJ150" s="14"/>
      <c r="CK150" s="14"/>
      <c r="CL150" s="14"/>
      <c r="CM150" s="21"/>
      <c r="CN150" s="495"/>
      <c r="CO150" s="488"/>
      <c r="CP150" s="488"/>
      <c r="CQ150" s="488"/>
      <c r="CR150" s="496"/>
    </row>
    <row r="151" spans="2:96" ht="21.75" customHeight="1" thickBot="1">
      <c r="B151" s="618"/>
      <c r="C151" s="619"/>
      <c r="D151" s="619"/>
      <c r="E151" s="619"/>
      <c r="F151" s="619"/>
      <c r="G151" s="619"/>
      <c r="H151" s="730"/>
      <c r="I151" s="296"/>
      <c r="K151" s="109"/>
      <c r="L151" s="627"/>
      <c r="M151" s="627"/>
      <c r="N151" s="627"/>
      <c r="O151" s="628"/>
      <c r="P151" s="632"/>
      <c r="Q151" s="633"/>
      <c r="R151" s="633"/>
      <c r="S151" s="633"/>
      <c r="T151" s="633"/>
      <c r="U151" s="633"/>
      <c r="V151" s="633"/>
      <c r="W151" s="633"/>
      <c r="X151" s="633"/>
      <c r="Y151" s="633"/>
      <c r="Z151" s="633"/>
      <c r="AA151" s="633"/>
      <c r="AB151" s="633"/>
      <c r="AC151" s="633"/>
      <c r="AD151" s="633"/>
      <c r="AE151" s="633"/>
      <c r="AF151" s="633"/>
      <c r="AG151" s="633"/>
      <c r="AH151" s="633"/>
      <c r="AI151" s="634"/>
      <c r="AJ151" s="14"/>
      <c r="AK151" s="14"/>
      <c r="AL151" s="14"/>
      <c r="AM151" s="14"/>
      <c r="AN151" s="21"/>
      <c r="AO151" s="495"/>
      <c r="AP151" s="488"/>
      <c r="AQ151" s="488"/>
      <c r="AR151" s="488"/>
      <c r="AS151" s="496"/>
      <c r="BA151" s="618"/>
      <c r="BB151" s="619"/>
      <c r="BC151" s="619"/>
      <c r="BD151" s="619"/>
      <c r="BE151" s="619"/>
      <c r="BF151" s="619"/>
      <c r="BG151" s="730"/>
      <c r="BH151" s="171"/>
      <c r="BJ151" s="109"/>
      <c r="BK151" s="627"/>
      <c r="BL151" s="627"/>
      <c r="BM151" s="627"/>
      <c r="BN151" s="628"/>
      <c r="BO151" s="695"/>
      <c r="BP151" s="696"/>
      <c r="BQ151" s="696"/>
      <c r="BR151" s="696"/>
      <c r="BS151" s="696"/>
      <c r="BT151" s="696"/>
      <c r="BU151" s="696"/>
      <c r="BV151" s="696"/>
      <c r="BW151" s="696"/>
      <c r="BX151" s="696"/>
      <c r="BY151" s="696"/>
      <c r="BZ151" s="696"/>
      <c r="CA151" s="696"/>
      <c r="CB151" s="696"/>
      <c r="CC151" s="696"/>
      <c r="CD151" s="696"/>
      <c r="CE151" s="696"/>
      <c r="CF151" s="696"/>
      <c r="CG151" s="696"/>
      <c r="CH151" s="697"/>
      <c r="CI151" s="14"/>
      <c r="CJ151" s="14"/>
      <c r="CK151" s="14"/>
      <c r="CL151" s="14"/>
      <c r="CM151" s="21"/>
      <c r="CN151" s="495"/>
      <c r="CO151" s="488"/>
      <c r="CP151" s="488"/>
      <c r="CQ151" s="488"/>
      <c r="CR151" s="496"/>
    </row>
    <row r="152" spans="2:96" ht="15.75" customHeight="1">
      <c r="B152" s="618"/>
      <c r="C152" s="619"/>
      <c r="D152" s="619"/>
      <c r="E152" s="619"/>
      <c r="F152" s="619"/>
      <c r="G152" s="619"/>
      <c r="H152" s="730"/>
      <c r="I152" s="296"/>
      <c r="J152" s="288" t="s">
        <v>51</v>
      </c>
      <c r="K152" s="518" t="s">
        <v>85</v>
      </c>
      <c r="L152" s="518"/>
      <c r="M152" s="518"/>
      <c r="N152" s="518"/>
      <c r="O152" s="295" t="s">
        <v>258</v>
      </c>
      <c r="P152" s="132" t="s">
        <v>585</v>
      </c>
      <c r="Q152" s="132"/>
      <c r="R152" s="132"/>
      <c r="S152" s="132"/>
      <c r="T152" s="132"/>
      <c r="U152" s="132"/>
      <c r="V152" s="132"/>
      <c r="W152" s="132"/>
      <c r="X152" s="132"/>
      <c r="Y152" s="132"/>
      <c r="Z152" s="132"/>
      <c r="AA152" s="132"/>
      <c r="AB152" s="132"/>
      <c r="AC152" s="132"/>
      <c r="AD152" s="132"/>
      <c r="AE152" s="132"/>
      <c r="AF152" s="132"/>
      <c r="AG152" s="132"/>
      <c r="AH152" s="132"/>
      <c r="AI152" s="132"/>
      <c r="AJ152" s="14"/>
      <c r="AK152" s="14"/>
      <c r="AL152" s="14"/>
      <c r="AM152" s="14"/>
      <c r="AN152" s="21"/>
      <c r="AO152" s="495"/>
      <c r="AP152" s="488"/>
      <c r="AQ152" s="488"/>
      <c r="AR152" s="488"/>
      <c r="AS152" s="496"/>
      <c r="BA152" s="618"/>
      <c r="BB152" s="619"/>
      <c r="BC152" s="619"/>
      <c r="BD152" s="619"/>
      <c r="BE152" s="619"/>
      <c r="BF152" s="619"/>
      <c r="BG152" s="730"/>
      <c r="BH152" s="171"/>
      <c r="BI152" s="161" t="s">
        <v>51</v>
      </c>
      <c r="BJ152" s="518" t="s">
        <v>85</v>
      </c>
      <c r="BK152" s="518"/>
      <c r="BL152" s="518"/>
      <c r="BM152" s="518"/>
      <c r="BN152" s="169" t="s">
        <v>258</v>
      </c>
      <c r="BO152" s="132" t="s">
        <v>585</v>
      </c>
      <c r="BP152" s="132"/>
      <c r="BQ152" s="132"/>
      <c r="BR152" s="132"/>
      <c r="BS152" s="132"/>
      <c r="BT152" s="132"/>
      <c r="BU152" s="132"/>
      <c r="BV152" s="132"/>
      <c r="BW152" s="132"/>
      <c r="BX152" s="132"/>
      <c r="BY152" s="132"/>
      <c r="BZ152" s="132"/>
      <c r="CA152" s="132"/>
      <c r="CB152" s="132"/>
      <c r="CC152" s="132"/>
      <c r="CD152" s="132"/>
      <c r="CE152" s="132"/>
      <c r="CF152" s="132"/>
      <c r="CG152" s="132"/>
      <c r="CH152" s="132"/>
      <c r="CI152" s="14"/>
      <c r="CJ152" s="14"/>
      <c r="CK152" s="14"/>
      <c r="CL152" s="14"/>
      <c r="CM152" s="21"/>
      <c r="CN152" s="495"/>
      <c r="CO152" s="488"/>
      <c r="CP152" s="488"/>
      <c r="CQ152" s="488"/>
      <c r="CR152" s="496"/>
    </row>
    <row r="153" spans="2:96" ht="16.5" customHeight="1">
      <c r="B153" s="618"/>
      <c r="C153" s="619"/>
      <c r="D153" s="619"/>
      <c r="E153" s="619"/>
      <c r="F153" s="619"/>
      <c r="G153" s="619"/>
      <c r="H153" s="730"/>
      <c r="I153" s="296"/>
      <c r="K153" s="518"/>
      <c r="L153" s="518"/>
      <c r="M153" s="518"/>
      <c r="N153" s="518"/>
      <c r="O153" s="295" t="s">
        <v>258</v>
      </c>
      <c r="P153" s="528">
        <f>$D$17</f>
        <v>0</v>
      </c>
      <c r="Q153" s="528"/>
      <c r="R153" s="292" t="s">
        <v>586</v>
      </c>
      <c r="S153" s="292"/>
      <c r="T153" s="292"/>
      <c r="U153" s="292"/>
      <c r="V153" s="292"/>
      <c r="W153" s="292"/>
      <c r="X153" s="292"/>
      <c r="Y153" s="292"/>
      <c r="Z153" s="292"/>
      <c r="AA153" s="292"/>
      <c r="AB153" s="292"/>
      <c r="AC153" s="292"/>
      <c r="AD153" s="292"/>
      <c r="AE153" s="292"/>
      <c r="AF153" s="292"/>
      <c r="AG153" s="292"/>
      <c r="AH153" s="292"/>
      <c r="AI153" s="292"/>
      <c r="AJ153" s="14"/>
      <c r="AK153" s="14"/>
      <c r="AL153" s="14"/>
      <c r="AM153" s="14"/>
      <c r="AN153" s="21"/>
      <c r="AO153" s="495"/>
      <c r="AP153" s="488"/>
      <c r="AQ153" s="488"/>
      <c r="AR153" s="488"/>
      <c r="AS153" s="496"/>
      <c r="BA153" s="618"/>
      <c r="BB153" s="619"/>
      <c r="BC153" s="619"/>
      <c r="BD153" s="619"/>
      <c r="BE153" s="619"/>
      <c r="BF153" s="619"/>
      <c r="BG153" s="730"/>
      <c r="BH153" s="171"/>
      <c r="BJ153" s="518"/>
      <c r="BK153" s="518"/>
      <c r="BL153" s="518"/>
      <c r="BM153" s="518"/>
      <c r="BN153" s="169" t="s">
        <v>258</v>
      </c>
      <c r="BO153" s="528" t="str">
        <f>$BJ$17</f>
        <v>石巻市</v>
      </c>
      <c r="BP153" s="528"/>
      <c r="BQ153" s="331" t="s">
        <v>681</v>
      </c>
      <c r="BR153" s="170"/>
      <c r="BS153" s="170"/>
      <c r="BT153" s="170"/>
      <c r="BU153" s="170"/>
      <c r="BV153" s="170"/>
      <c r="BW153" s="170"/>
      <c r="BX153" s="170"/>
      <c r="BY153" s="170"/>
      <c r="BZ153" s="170"/>
      <c r="CA153" s="170"/>
      <c r="CB153" s="170"/>
      <c r="CC153" s="170"/>
      <c r="CD153" s="170"/>
      <c r="CE153" s="170"/>
      <c r="CF153" s="170"/>
      <c r="CG153" s="170"/>
      <c r="CH153" s="170"/>
      <c r="CI153" s="14"/>
      <c r="CJ153" s="14"/>
      <c r="CK153" s="14"/>
      <c r="CL153" s="14"/>
      <c r="CM153" s="21"/>
      <c r="CN153" s="495"/>
      <c r="CO153" s="488"/>
      <c r="CP153" s="488"/>
      <c r="CQ153" s="488"/>
      <c r="CR153" s="496"/>
    </row>
    <row r="154" spans="2:96" ht="16.5" customHeight="1" thickBot="1">
      <c r="B154" s="618"/>
      <c r="C154" s="619"/>
      <c r="D154" s="619"/>
      <c r="E154" s="619"/>
      <c r="F154" s="619"/>
      <c r="G154" s="619"/>
      <c r="H154" s="730"/>
      <c r="I154" s="296"/>
      <c r="K154" s="282"/>
      <c r="L154" s="282"/>
      <c r="M154" s="282"/>
      <c r="N154" s="282"/>
      <c r="O154" s="295" t="s">
        <v>258</v>
      </c>
      <c r="P154" s="292" t="s">
        <v>587</v>
      </c>
      <c r="Q154" s="288"/>
      <c r="R154" s="292"/>
      <c r="S154" s="292"/>
      <c r="T154" s="292"/>
      <c r="U154" s="292"/>
      <c r="V154" s="292"/>
      <c r="W154" s="292"/>
      <c r="X154" s="292"/>
      <c r="Y154" s="292"/>
      <c r="Z154" s="292"/>
      <c r="AA154" s="292"/>
      <c r="AB154" s="292"/>
      <c r="AC154" s="292"/>
      <c r="AD154" s="292"/>
      <c r="AE154" s="292"/>
      <c r="AF154" s="292"/>
      <c r="AG154" s="292"/>
      <c r="AH154" s="292"/>
      <c r="AI154" s="292"/>
      <c r="AJ154" s="14"/>
      <c r="AK154" s="14"/>
      <c r="AL154" s="14"/>
      <c r="AM154" s="14"/>
      <c r="AN154" s="21"/>
      <c r="AO154" s="495"/>
      <c r="AP154" s="488"/>
      <c r="AQ154" s="488"/>
      <c r="AR154" s="488"/>
      <c r="AS154" s="496"/>
      <c r="BA154" s="618"/>
      <c r="BB154" s="619"/>
      <c r="BC154" s="619"/>
      <c r="BD154" s="619"/>
      <c r="BE154" s="619"/>
      <c r="BF154" s="619"/>
      <c r="BG154" s="730"/>
      <c r="BH154" s="233"/>
      <c r="BJ154" s="229"/>
      <c r="BK154" s="229"/>
      <c r="BL154" s="229"/>
      <c r="BM154" s="229"/>
      <c r="BN154" s="369" t="s">
        <v>258</v>
      </c>
      <c r="BO154" s="367" t="s">
        <v>587</v>
      </c>
      <c r="BP154" s="230"/>
      <c r="BQ154" s="231"/>
      <c r="BR154" s="231"/>
      <c r="BS154" s="231"/>
      <c r="BT154" s="231"/>
      <c r="BU154" s="231"/>
      <c r="BV154" s="231"/>
      <c r="BW154" s="231"/>
      <c r="BX154" s="231"/>
      <c r="BY154" s="231"/>
      <c r="BZ154" s="231"/>
      <c r="CA154" s="231"/>
      <c r="CB154" s="231"/>
      <c r="CC154" s="231"/>
      <c r="CD154" s="231"/>
      <c r="CE154" s="231"/>
      <c r="CF154" s="231"/>
      <c r="CG154" s="231"/>
      <c r="CH154" s="231"/>
      <c r="CI154" s="14"/>
      <c r="CJ154" s="14"/>
      <c r="CK154" s="14"/>
      <c r="CL154" s="14"/>
      <c r="CM154" s="21"/>
      <c r="CN154" s="495"/>
      <c r="CO154" s="488"/>
      <c r="CP154" s="488"/>
      <c r="CQ154" s="488"/>
      <c r="CR154" s="496"/>
    </row>
    <row r="155" spans="2:96" ht="24" customHeight="1">
      <c r="B155" s="618"/>
      <c r="C155" s="619"/>
      <c r="D155" s="619"/>
      <c r="E155" s="619"/>
      <c r="F155" s="619"/>
      <c r="G155" s="619"/>
      <c r="H155" s="730"/>
      <c r="I155" s="296"/>
      <c r="K155" s="268"/>
      <c r="L155" s="623" t="s">
        <v>259</v>
      </c>
      <c r="M155" s="623"/>
      <c r="N155" s="623"/>
      <c r="O155" s="624"/>
      <c r="P155" s="570" t="s">
        <v>678</v>
      </c>
      <c r="Q155" s="571"/>
      <c r="R155" s="571"/>
      <c r="S155" s="571"/>
      <c r="T155" s="571" t="str">
        <f>""""&amp;$D$17</f>
        <v>"</v>
      </c>
      <c r="U155" s="571"/>
      <c r="V155" s="571"/>
      <c r="W155" s="571" t="s">
        <v>679</v>
      </c>
      <c r="X155" s="571"/>
      <c r="Y155" s="571"/>
      <c r="Z155" s="571"/>
      <c r="AA155" s="571"/>
      <c r="AB155" s="571"/>
      <c r="AC155" s="571"/>
      <c r="AD155" s="571"/>
      <c r="AE155" s="571"/>
      <c r="AF155" s="571"/>
      <c r="AG155" s="571"/>
      <c r="AH155" s="571"/>
      <c r="AI155" s="572"/>
      <c r="AJ155" s="14"/>
      <c r="AK155" s="14"/>
      <c r="AL155" s="14"/>
      <c r="AM155" s="14"/>
      <c r="AN155" s="21"/>
      <c r="AO155" s="495"/>
      <c r="AP155" s="488"/>
      <c r="AQ155" s="488"/>
      <c r="AR155" s="488"/>
      <c r="AS155" s="496"/>
      <c r="BA155" s="618"/>
      <c r="BB155" s="619"/>
      <c r="BC155" s="619"/>
      <c r="BD155" s="619"/>
      <c r="BE155" s="619"/>
      <c r="BF155" s="619"/>
      <c r="BG155" s="730"/>
      <c r="BH155" s="171"/>
      <c r="BJ155" s="14"/>
      <c r="BK155" s="623" t="s">
        <v>259</v>
      </c>
      <c r="BL155" s="623"/>
      <c r="BM155" s="623"/>
      <c r="BN155" s="624"/>
      <c r="BO155" s="570" t="s">
        <v>678</v>
      </c>
      <c r="BP155" s="571"/>
      <c r="BQ155" s="571"/>
      <c r="BR155" s="571"/>
      <c r="BS155" s="571" t="str">
        <f>""""&amp;$BJ$17</f>
        <v>"石巻市</v>
      </c>
      <c r="BT155" s="571"/>
      <c r="BU155" s="571"/>
      <c r="BV155" s="571" t="s">
        <v>679</v>
      </c>
      <c r="BW155" s="571"/>
      <c r="BX155" s="571"/>
      <c r="BY155" s="571"/>
      <c r="BZ155" s="571"/>
      <c r="CA155" s="571"/>
      <c r="CB155" s="571"/>
      <c r="CC155" s="571"/>
      <c r="CD155" s="571"/>
      <c r="CE155" s="571"/>
      <c r="CF155" s="571"/>
      <c r="CG155" s="571"/>
      <c r="CH155" s="572"/>
      <c r="CI155" s="14"/>
      <c r="CJ155" s="14"/>
      <c r="CK155" s="14"/>
      <c r="CL155" s="14"/>
      <c r="CM155" s="21"/>
      <c r="CN155" s="495"/>
      <c r="CO155" s="488"/>
      <c r="CP155" s="488"/>
      <c r="CQ155" s="488"/>
      <c r="CR155" s="496"/>
    </row>
    <row r="156" spans="2:96" ht="24" customHeight="1" thickBot="1">
      <c r="B156" s="618"/>
      <c r="C156" s="619"/>
      <c r="D156" s="619"/>
      <c r="E156" s="619"/>
      <c r="F156" s="619"/>
      <c r="G156" s="619"/>
      <c r="H156" s="730"/>
      <c r="I156" s="296"/>
      <c r="K156" s="269"/>
      <c r="L156" s="623"/>
      <c r="M156" s="623"/>
      <c r="N156" s="623"/>
      <c r="O156" s="624"/>
      <c r="P156" s="573" t="s">
        <v>680</v>
      </c>
      <c r="Q156" s="574"/>
      <c r="R156" s="574"/>
      <c r="S156" s="574"/>
      <c r="T156" s="574"/>
      <c r="U156" s="574"/>
      <c r="V156" s="574"/>
      <c r="W156" s="574"/>
      <c r="X156" s="574"/>
      <c r="Y156" s="574"/>
      <c r="Z156" s="574"/>
      <c r="AA156" s="574"/>
      <c r="AB156" s="574"/>
      <c r="AC156" s="574"/>
      <c r="AD156" s="574"/>
      <c r="AE156" s="574"/>
      <c r="AF156" s="574"/>
      <c r="AG156" s="574"/>
      <c r="AH156" s="574"/>
      <c r="AI156" s="575"/>
      <c r="AJ156" s="14"/>
      <c r="AK156" s="14"/>
      <c r="AL156" s="14"/>
      <c r="AM156" s="14"/>
      <c r="AN156" s="21"/>
      <c r="AO156" s="495"/>
      <c r="AP156" s="488"/>
      <c r="AQ156" s="488"/>
      <c r="AR156" s="488"/>
      <c r="AS156" s="496"/>
      <c r="BA156" s="618"/>
      <c r="BB156" s="619"/>
      <c r="BC156" s="619"/>
      <c r="BD156" s="619"/>
      <c r="BE156" s="619"/>
      <c r="BF156" s="619"/>
      <c r="BG156" s="730"/>
      <c r="BH156" s="171"/>
      <c r="BJ156" s="161"/>
      <c r="BK156" s="623"/>
      <c r="BL156" s="623"/>
      <c r="BM156" s="623"/>
      <c r="BN156" s="624"/>
      <c r="BO156" s="573" t="s">
        <v>680</v>
      </c>
      <c r="BP156" s="574"/>
      <c r="BQ156" s="574"/>
      <c r="BR156" s="574"/>
      <c r="BS156" s="574"/>
      <c r="BT156" s="574"/>
      <c r="BU156" s="574"/>
      <c r="BV156" s="574"/>
      <c r="BW156" s="574"/>
      <c r="BX156" s="574"/>
      <c r="BY156" s="574"/>
      <c r="BZ156" s="574"/>
      <c r="CA156" s="574"/>
      <c r="CB156" s="574"/>
      <c r="CC156" s="574"/>
      <c r="CD156" s="574"/>
      <c r="CE156" s="574"/>
      <c r="CF156" s="574"/>
      <c r="CG156" s="574"/>
      <c r="CH156" s="575"/>
      <c r="CI156" s="14"/>
      <c r="CJ156" s="14"/>
      <c r="CK156" s="14"/>
      <c r="CL156" s="14"/>
      <c r="CM156" s="21"/>
      <c r="CN156" s="495"/>
      <c r="CO156" s="488"/>
      <c r="CP156" s="488"/>
      <c r="CQ156" s="488"/>
      <c r="CR156" s="496"/>
    </row>
    <row r="157" spans="2:96" ht="15.75" customHeight="1">
      <c r="B157" s="618"/>
      <c r="C157" s="619"/>
      <c r="D157" s="619"/>
      <c r="E157" s="619"/>
      <c r="F157" s="619"/>
      <c r="G157" s="619"/>
      <c r="H157" s="730"/>
      <c r="I157" s="296"/>
      <c r="K157" s="288"/>
      <c r="L157" s="181"/>
      <c r="M157" s="181"/>
      <c r="N157" s="181"/>
      <c r="O157" s="181"/>
      <c r="P157" s="46"/>
      <c r="Q157" s="46"/>
      <c r="R157" s="46"/>
      <c r="S157" s="46"/>
      <c r="T157" s="46"/>
      <c r="U157" s="46"/>
      <c r="V157" s="46"/>
      <c r="W157" s="46"/>
      <c r="X157" s="46"/>
      <c r="Y157" s="46"/>
      <c r="Z157" s="46"/>
      <c r="AA157" s="46"/>
      <c r="AB157" s="46"/>
      <c r="AC157" s="46"/>
      <c r="AD157" s="46"/>
      <c r="AE157" s="46"/>
      <c r="AF157" s="46"/>
      <c r="AG157" s="46"/>
      <c r="AH157" s="46"/>
      <c r="AI157" s="14"/>
      <c r="AJ157" s="14"/>
      <c r="AK157" s="14"/>
      <c r="AL157" s="14"/>
      <c r="AM157" s="14"/>
      <c r="AN157" s="21"/>
      <c r="AO157" s="495"/>
      <c r="AP157" s="488"/>
      <c r="AQ157" s="488"/>
      <c r="AR157" s="488"/>
      <c r="AS157" s="496"/>
      <c r="BA157" s="618"/>
      <c r="BB157" s="619"/>
      <c r="BC157" s="619"/>
      <c r="BD157" s="619"/>
      <c r="BE157" s="619"/>
      <c r="BF157" s="619"/>
      <c r="BG157" s="730"/>
      <c r="BH157" s="171"/>
      <c r="BJ157" s="161"/>
      <c r="BK157" s="181"/>
      <c r="BL157" s="181"/>
      <c r="BM157" s="181"/>
      <c r="BN157" s="181"/>
      <c r="BO157" s="46"/>
      <c r="BP157" s="46"/>
      <c r="BQ157" s="46"/>
      <c r="BR157" s="46"/>
      <c r="BS157" s="46"/>
      <c r="BT157" s="46"/>
      <c r="BU157" s="46"/>
      <c r="BV157" s="46"/>
      <c r="BW157" s="46"/>
      <c r="BX157" s="46"/>
      <c r="BY157" s="46"/>
      <c r="BZ157" s="46"/>
      <c r="CA157" s="46"/>
      <c r="CB157" s="46"/>
      <c r="CC157" s="46"/>
      <c r="CD157" s="46"/>
      <c r="CE157" s="46"/>
      <c r="CF157" s="46"/>
      <c r="CG157" s="46"/>
      <c r="CH157" s="14"/>
      <c r="CI157" s="14"/>
      <c r="CJ157" s="14"/>
      <c r="CK157" s="14"/>
      <c r="CL157" s="14"/>
      <c r="CM157" s="21"/>
      <c r="CN157" s="495"/>
      <c r="CO157" s="488"/>
      <c r="CP157" s="488"/>
      <c r="CQ157" s="488"/>
      <c r="CR157" s="496"/>
    </row>
    <row r="158" spans="2:96" s="100" customFormat="1" ht="15.75" customHeight="1">
      <c r="B158" s="618" t="s">
        <v>723</v>
      </c>
      <c r="C158" s="619"/>
      <c r="D158" s="619"/>
      <c r="E158" s="619"/>
      <c r="F158" s="619"/>
      <c r="G158" s="619"/>
      <c r="H158" s="730"/>
      <c r="I158" s="101"/>
      <c r="J158" s="98"/>
      <c r="K158" s="291"/>
      <c r="L158" s="283"/>
      <c r="M158" s="283"/>
      <c r="N158" s="283"/>
      <c r="O158" s="283"/>
      <c r="P158" s="90"/>
      <c r="Q158" s="90"/>
      <c r="R158" s="90"/>
      <c r="S158" s="90"/>
      <c r="T158" s="90"/>
      <c r="U158" s="90"/>
      <c r="V158" s="90"/>
      <c r="W158" s="90"/>
      <c r="X158" s="90"/>
      <c r="Y158" s="90"/>
      <c r="Z158" s="90"/>
      <c r="AA158" s="90"/>
      <c r="AB158" s="90"/>
      <c r="AC158" s="90"/>
      <c r="AD158" s="90"/>
      <c r="AE158" s="90"/>
      <c r="AF158" s="90"/>
      <c r="AG158" s="90"/>
      <c r="AH158" s="90"/>
      <c r="AI158" s="98"/>
      <c r="AJ158" s="98"/>
      <c r="AK158" s="98"/>
      <c r="AL158" s="98"/>
      <c r="AM158" s="98"/>
      <c r="AN158" s="99"/>
      <c r="AO158" s="495" t="s">
        <v>742</v>
      </c>
      <c r="AP158" s="488"/>
      <c r="AQ158" s="488"/>
      <c r="AR158" s="488"/>
      <c r="AS158" s="496"/>
      <c r="AT158" s="209"/>
      <c r="AU158" s="209"/>
      <c r="AV158" s="209"/>
      <c r="AW158" s="209"/>
      <c r="AX158" s="209"/>
      <c r="AY158" s="209"/>
      <c r="AZ158" s="215"/>
      <c r="BA158" s="618" t="s">
        <v>723</v>
      </c>
      <c r="BB158" s="619"/>
      <c r="BC158" s="619"/>
      <c r="BD158" s="619"/>
      <c r="BE158" s="619"/>
      <c r="BF158" s="619"/>
      <c r="BG158" s="730"/>
      <c r="BH158" s="101"/>
      <c r="BI158" s="98"/>
      <c r="BJ158" s="162"/>
      <c r="BK158" s="166"/>
      <c r="BL158" s="166"/>
      <c r="BM158" s="166"/>
      <c r="BN158" s="166"/>
      <c r="BO158" s="90"/>
      <c r="BP158" s="90"/>
      <c r="BQ158" s="90"/>
      <c r="BR158" s="90"/>
      <c r="BS158" s="90"/>
      <c r="BT158" s="90"/>
      <c r="BU158" s="90"/>
      <c r="BV158" s="90"/>
      <c r="BW158" s="90"/>
      <c r="BX158" s="90"/>
      <c r="BY158" s="90"/>
      <c r="BZ158" s="90"/>
      <c r="CA158" s="90"/>
      <c r="CB158" s="90"/>
      <c r="CC158" s="90"/>
      <c r="CD158" s="90"/>
      <c r="CE158" s="90"/>
      <c r="CF158" s="90"/>
      <c r="CG158" s="90"/>
      <c r="CH158" s="98"/>
      <c r="CI158" s="98"/>
      <c r="CJ158" s="98"/>
      <c r="CK158" s="98"/>
      <c r="CL158" s="98"/>
      <c r="CM158" s="99"/>
      <c r="CN158" s="495" t="s">
        <v>742</v>
      </c>
      <c r="CO158" s="488"/>
      <c r="CP158" s="488"/>
      <c r="CQ158" s="488"/>
      <c r="CR158" s="496"/>
    </row>
    <row r="159" spans="2:96" ht="15.75" customHeight="1">
      <c r="B159" s="618"/>
      <c r="C159" s="619"/>
      <c r="D159" s="619"/>
      <c r="E159" s="619"/>
      <c r="F159" s="619"/>
      <c r="G159" s="619"/>
      <c r="H159" s="730"/>
      <c r="I159" s="296"/>
      <c r="J159" s="14" t="s">
        <v>754</v>
      </c>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21"/>
      <c r="AO159" s="495"/>
      <c r="AP159" s="488"/>
      <c r="AQ159" s="488"/>
      <c r="AR159" s="488"/>
      <c r="AS159" s="496"/>
      <c r="BA159" s="618"/>
      <c r="BB159" s="619"/>
      <c r="BC159" s="619"/>
      <c r="BD159" s="619"/>
      <c r="BE159" s="619"/>
      <c r="BF159" s="619"/>
      <c r="BG159" s="730"/>
      <c r="BH159" s="171"/>
      <c r="BI159" s="14" t="s">
        <v>753</v>
      </c>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21"/>
      <c r="CN159" s="495"/>
      <c r="CO159" s="488"/>
      <c r="CP159" s="488"/>
      <c r="CQ159" s="488"/>
      <c r="CR159" s="496"/>
    </row>
    <row r="160" spans="2:96" ht="16.5" customHeight="1" thickBot="1">
      <c r="B160" s="618"/>
      <c r="C160" s="619"/>
      <c r="D160" s="619"/>
      <c r="E160" s="619"/>
      <c r="F160" s="619"/>
      <c r="G160" s="619"/>
      <c r="H160" s="730"/>
      <c r="I160" s="296"/>
      <c r="J160" s="288" t="s">
        <v>51</v>
      </c>
      <c r="K160" s="14" t="s">
        <v>249</v>
      </c>
      <c r="L160" s="14"/>
      <c r="M160" s="518" t="s">
        <v>686</v>
      </c>
      <c r="N160" s="518"/>
      <c r="O160" s="518"/>
      <c r="P160" s="518"/>
      <c r="Q160" s="518"/>
      <c r="R160" s="518"/>
      <c r="S160" s="518"/>
      <c r="T160" s="518"/>
      <c r="U160" s="518"/>
      <c r="V160" s="518"/>
      <c r="W160" s="518"/>
      <c r="X160" s="518"/>
      <c r="Y160" s="518"/>
      <c r="Z160" s="518"/>
      <c r="AA160" s="293" t="s">
        <v>278</v>
      </c>
      <c r="AB160" s="293"/>
      <c r="AC160" s="293"/>
      <c r="AD160" s="293"/>
      <c r="AE160" s="293"/>
      <c r="AF160" s="293"/>
      <c r="AG160" s="293"/>
      <c r="AH160" s="293"/>
      <c r="AI160" s="293"/>
      <c r="AJ160" s="14"/>
      <c r="AK160" s="14"/>
      <c r="AL160" s="14"/>
      <c r="AM160" s="14"/>
      <c r="AN160" s="21"/>
      <c r="AO160" s="495"/>
      <c r="AP160" s="488"/>
      <c r="AQ160" s="488"/>
      <c r="AR160" s="488"/>
      <c r="AS160" s="496"/>
      <c r="BA160" s="618"/>
      <c r="BB160" s="619"/>
      <c r="BC160" s="619"/>
      <c r="BD160" s="619"/>
      <c r="BE160" s="619"/>
      <c r="BF160" s="619"/>
      <c r="BG160" s="730"/>
      <c r="BH160" s="171"/>
      <c r="BI160" s="161" t="s">
        <v>51</v>
      </c>
      <c r="BJ160" s="14" t="s">
        <v>249</v>
      </c>
      <c r="BK160" s="14"/>
      <c r="BL160" s="14"/>
      <c r="BM160" s="518" t="s">
        <v>686</v>
      </c>
      <c r="BN160" s="518"/>
      <c r="BO160" s="518"/>
      <c r="BP160" s="518"/>
      <c r="BQ160" s="518"/>
      <c r="BR160" s="518"/>
      <c r="BS160" s="518"/>
      <c r="BT160" s="518"/>
      <c r="BU160" s="518"/>
      <c r="BV160" s="518"/>
      <c r="BW160" s="518"/>
      <c r="BX160" s="518"/>
      <c r="BY160" s="518"/>
      <c r="BZ160" s="518"/>
      <c r="CA160" s="368" t="s">
        <v>46</v>
      </c>
      <c r="CB160" s="172"/>
      <c r="CC160" s="172"/>
      <c r="CD160" s="172"/>
      <c r="CE160" s="172"/>
      <c r="CF160" s="172"/>
      <c r="CG160" s="172"/>
      <c r="CH160" s="172"/>
      <c r="CI160" s="14"/>
      <c r="CJ160" s="14"/>
      <c r="CK160" s="14"/>
      <c r="CL160" s="14"/>
      <c r="CM160" s="21"/>
      <c r="CN160" s="495"/>
      <c r="CO160" s="488"/>
      <c r="CP160" s="488"/>
      <c r="CQ160" s="488"/>
      <c r="CR160" s="496"/>
    </row>
    <row r="161" spans="2:96" ht="21.75" customHeight="1">
      <c r="B161" s="618"/>
      <c r="C161" s="619"/>
      <c r="D161" s="619"/>
      <c r="E161" s="619"/>
      <c r="F161" s="619"/>
      <c r="G161" s="619"/>
      <c r="H161" s="730"/>
      <c r="I161" s="296"/>
      <c r="K161" s="234"/>
      <c r="L161" s="690" t="s">
        <v>262</v>
      </c>
      <c r="M161" s="690"/>
      <c r="N161" s="690"/>
      <c r="O161" s="691"/>
      <c r="P161" s="684"/>
      <c r="Q161" s="685"/>
      <c r="R161" s="685"/>
      <c r="S161" s="685"/>
      <c r="T161" s="685"/>
      <c r="U161" s="685"/>
      <c r="V161" s="685"/>
      <c r="W161" s="685"/>
      <c r="X161" s="685"/>
      <c r="Y161" s="685"/>
      <c r="Z161" s="685"/>
      <c r="AA161" s="685"/>
      <c r="AB161" s="685"/>
      <c r="AC161" s="685"/>
      <c r="AD161" s="685"/>
      <c r="AE161" s="685"/>
      <c r="AF161" s="685"/>
      <c r="AG161" s="685"/>
      <c r="AH161" s="685"/>
      <c r="AI161" s="686"/>
      <c r="AJ161" s="14"/>
      <c r="AK161" s="14"/>
      <c r="AL161" s="14"/>
      <c r="AM161" s="14"/>
      <c r="AN161" s="21"/>
      <c r="AO161" s="495"/>
      <c r="AP161" s="488"/>
      <c r="AQ161" s="488"/>
      <c r="AR161" s="488"/>
      <c r="AS161" s="496"/>
      <c r="BA161" s="618"/>
      <c r="BB161" s="619"/>
      <c r="BC161" s="619"/>
      <c r="BD161" s="619"/>
      <c r="BE161" s="619"/>
      <c r="BF161" s="619"/>
      <c r="BG161" s="730"/>
      <c r="BH161" s="171"/>
      <c r="BJ161" s="46"/>
      <c r="BK161" s="690" t="s">
        <v>262</v>
      </c>
      <c r="BL161" s="690"/>
      <c r="BM161" s="690"/>
      <c r="BN161" s="691"/>
      <c r="BO161" s="557"/>
      <c r="BP161" s="558"/>
      <c r="BQ161" s="558"/>
      <c r="BR161" s="558"/>
      <c r="BS161" s="558"/>
      <c r="BT161" s="558"/>
      <c r="BU161" s="558"/>
      <c r="BV161" s="558"/>
      <c r="BW161" s="558"/>
      <c r="BX161" s="558"/>
      <c r="BY161" s="558"/>
      <c r="BZ161" s="558"/>
      <c r="CA161" s="558"/>
      <c r="CB161" s="558"/>
      <c r="CC161" s="558"/>
      <c r="CD161" s="558"/>
      <c r="CE161" s="558"/>
      <c r="CF161" s="558"/>
      <c r="CG161" s="558"/>
      <c r="CH161" s="559"/>
      <c r="CI161" s="14"/>
      <c r="CJ161" s="14"/>
      <c r="CK161" s="14"/>
      <c r="CL161" s="14"/>
      <c r="CM161" s="21"/>
      <c r="CN161" s="495"/>
      <c r="CO161" s="488"/>
      <c r="CP161" s="488"/>
      <c r="CQ161" s="488"/>
      <c r="CR161" s="496"/>
    </row>
    <row r="162" spans="2:96" ht="21.75" customHeight="1" thickBot="1">
      <c r="B162" s="618"/>
      <c r="C162" s="619"/>
      <c r="D162" s="619"/>
      <c r="E162" s="619"/>
      <c r="F162" s="619"/>
      <c r="G162" s="619"/>
      <c r="H162" s="730"/>
      <c r="I162" s="296"/>
      <c r="K162" s="234"/>
      <c r="L162" s="690"/>
      <c r="M162" s="690"/>
      <c r="N162" s="690"/>
      <c r="O162" s="691"/>
      <c r="P162" s="687"/>
      <c r="Q162" s="688"/>
      <c r="R162" s="688"/>
      <c r="S162" s="688"/>
      <c r="T162" s="688"/>
      <c r="U162" s="688"/>
      <c r="V162" s="688"/>
      <c r="W162" s="688"/>
      <c r="X162" s="688"/>
      <c r="Y162" s="688"/>
      <c r="Z162" s="688"/>
      <c r="AA162" s="688"/>
      <c r="AB162" s="688"/>
      <c r="AC162" s="688"/>
      <c r="AD162" s="688"/>
      <c r="AE162" s="688"/>
      <c r="AF162" s="688"/>
      <c r="AG162" s="688"/>
      <c r="AH162" s="688"/>
      <c r="AI162" s="689"/>
      <c r="AJ162" s="14"/>
      <c r="AK162" s="14"/>
      <c r="AL162" s="14"/>
      <c r="AM162" s="14"/>
      <c r="AN162" s="21"/>
      <c r="AO162" s="495"/>
      <c r="AP162" s="488"/>
      <c r="AQ162" s="488"/>
      <c r="AR162" s="488"/>
      <c r="AS162" s="496"/>
      <c r="BA162" s="618"/>
      <c r="BB162" s="619"/>
      <c r="BC162" s="619"/>
      <c r="BD162" s="619"/>
      <c r="BE162" s="619"/>
      <c r="BF162" s="619"/>
      <c r="BG162" s="730"/>
      <c r="BH162" s="171"/>
      <c r="BJ162" s="46"/>
      <c r="BK162" s="690"/>
      <c r="BL162" s="690"/>
      <c r="BM162" s="690"/>
      <c r="BN162" s="691"/>
      <c r="BO162" s="560"/>
      <c r="BP162" s="561"/>
      <c r="BQ162" s="561"/>
      <c r="BR162" s="561"/>
      <c r="BS162" s="561"/>
      <c r="BT162" s="561"/>
      <c r="BU162" s="561"/>
      <c r="BV162" s="561"/>
      <c r="BW162" s="561"/>
      <c r="BX162" s="561"/>
      <c r="BY162" s="561"/>
      <c r="BZ162" s="561"/>
      <c r="CA162" s="561"/>
      <c r="CB162" s="561"/>
      <c r="CC162" s="561"/>
      <c r="CD162" s="561"/>
      <c r="CE162" s="561"/>
      <c r="CF162" s="561"/>
      <c r="CG162" s="561"/>
      <c r="CH162" s="562"/>
      <c r="CI162" s="14"/>
      <c r="CJ162" s="14"/>
      <c r="CK162" s="14"/>
      <c r="CL162" s="14"/>
      <c r="CM162" s="21"/>
      <c r="CN162" s="495"/>
      <c r="CO162" s="488"/>
      <c r="CP162" s="488"/>
      <c r="CQ162" s="488"/>
      <c r="CR162" s="496"/>
    </row>
    <row r="163" spans="2:96" ht="15.75" customHeight="1">
      <c r="B163" s="618"/>
      <c r="C163" s="619"/>
      <c r="D163" s="619"/>
      <c r="E163" s="619"/>
      <c r="F163" s="619"/>
      <c r="G163" s="619"/>
      <c r="H163" s="730"/>
      <c r="I163" s="296"/>
      <c r="J163" s="288" t="s">
        <v>51</v>
      </c>
      <c r="K163" s="518" t="s">
        <v>85</v>
      </c>
      <c r="L163" s="518"/>
      <c r="M163" s="518"/>
      <c r="N163" s="518"/>
      <c r="O163" s="117" t="s">
        <v>258</v>
      </c>
      <c r="P163" s="132" t="s">
        <v>588</v>
      </c>
      <c r="Q163" s="132"/>
      <c r="R163" s="132"/>
      <c r="S163" s="132"/>
      <c r="T163" s="132"/>
      <c r="U163" s="132"/>
      <c r="V163" s="132"/>
      <c r="W163" s="132"/>
      <c r="X163" s="132"/>
      <c r="Y163" s="132"/>
      <c r="Z163" s="132"/>
      <c r="AA163" s="132"/>
      <c r="AB163" s="132"/>
      <c r="AC163" s="132"/>
      <c r="AD163" s="132"/>
      <c r="AE163" s="132"/>
      <c r="AF163" s="132"/>
      <c r="AG163" s="132"/>
      <c r="AH163" s="132"/>
      <c r="AI163" s="132"/>
      <c r="AJ163" s="14"/>
      <c r="AK163" s="14"/>
      <c r="AL163" s="14"/>
      <c r="AM163" s="14"/>
      <c r="AN163" s="21"/>
      <c r="AO163" s="495"/>
      <c r="AP163" s="488"/>
      <c r="AQ163" s="488"/>
      <c r="AR163" s="488"/>
      <c r="AS163" s="496"/>
      <c r="BA163" s="618"/>
      <c r="BB163" s="619"/>
      <c r="BC163" s="619"/>
      <c r="BD163" s="619"/>
      <c r="BE163" s="619"/>
      <c r="BF163" s="619"/>
      <c r="BG163" s="730"/>
      <c r="BH163" s="171"/>
      <c r="BI163" s="161" t="s">
        <v>51</v>
      </c>
      <c r="BJ163" s="518" t="s">
        <v>85</v>
      </c>
      <c r="BK163" s="518"/>
      <c r="BL163" s="518"/>
      <c r="BM163" s="518"/>
      <c r="BN163" s="117" t="s">
        <v>258</v>
      </c>
      <c r="BO163" s="132" t="s">
        <v>588</v>
      </c>
      <c r="BP163" s="132"/>
      <c r="BQ163" s="132"/>
      <c r="BR163" s="132"/>
      <c r="BS163" s="132"/>
      <c r="BT163" s="132"/>
      <c r="BU163" s="132"/>
      <c r="BV163" s="132"/>
      <c r="BW163" s="132"/>
      <c r="BX163" s="132"/>
      <c r="BY163" s="132"/>
      <c r="BZ163" s="132"/>
      <c r="CA163" s="132"/>
      <c r="CB163" s="132"/>
      <c r="CC163" s="132"/>
      <c r="CD163" s="132"/>
      <c r="CE163" s="132"/>
      <c r="CF163" s="132"/>
      <c r="CG163" s="132"/>
      <c r="CH163" s="132"/>
      <c r="CI163" s="14"/>
      <c r="CJ163" s="14"/>
      <c r="CK163" s="14"/>
      <c r="CL163" s="14"/>
      <c r="CM163" s="21"/>
      <c r="CN163" s="495"/>
      <c r="CO163" s="488"/>
      <c r="CP163" s="488"/>
      <c r="CQ163" s="488"/>
      <c r="CR163" s="496"/>
    </row>
    <row r="164" spans="2:96" ht="16.5" customHeight="1" thickBot="1">
      <c r="B164" s="618"/>
      <c r="C164" s="619"/>
      <c r="D164" s="619"/>
      <c r="E164" s="619"/>
      <c r="F164" s="619"/>
      <c r="G164" s="619"/>
      <c r="H164" s="730"/>
      <c r="I164" s="296"/>
      <c r="K164" s="518"/>
      <c r="L164" s="518"/>
      <c r="M164" s="518"/>
      <c r="N164" s="518"/>
      <c r="O164" s="117" t="s">
        <v>258</v>
      </c>
      <c r="P164" s="528">
        <f>$D$17</f>
        <v>0</v>
      </c>
      <c r="Q164" s="528"/>
      <c r="R164" s="292" t="s">
        <v>260</v>
      </c>
      <c r="S164" s="292"/>
      <c r="T164" s="292"/>
      <c r="U164" s="292"/>
      <c r="V164" s="292"/>
      <c r="W164" s="292"/>
      <c r="X164" s="292"/>
      <c r="Y164" s="292"/>
      <c r="Z164" s="292"/>
      <c r="AA164" s="292"/>
      <c r="AB164" s="292"/>
      <c r="AC164" s="292"/>
      <c r="AD164" s="292"/>
      <c r="AE164" s="292"/>
      <c r="AF164" s="292"/>
      <c r="AG164" s="292"/>
      <c r="AH164" s="292"/>
      <c r="AI164" s="292"/>
      <c r="AJ164" s="14"/>
      <c r="AK164" s="14"/>
      <c r="AL164" s="14"/>
      <c r="AM164" s="14"/>
      <c r="AN164" s="21"/>
      <c r="AO164" s="495"/>
      <c r="AP164" s="488"/>
      <c r="AQ164" s="488"/>
      <c r="AR164" s="488"/>
      <c r="AS164" s="496"/>
      <c r="BA164" s="618"/>
      <c r="BB164" s="619"/>
      <c r="BC164" s="619"/>
      <c r="BD164" s="619"/>
      <c r="BE164" s="619"/>
      <c r="BF164" s="619"/>
      <c r="BG164" s="730"/>
      <c r="BH164" s="171"/>
      <c r="BJ164" s="518"/>
      <c r="BK164" s="518"/>
      <c r="BL164" s="518"/>
      <c r="BM164" s="518"/>
      <c r="BN164" s="117" t="s">
        <v>258</v>
      </c>
      <c r="BO164" s="528" t="str">
        <f>$BJ$17</f>
        <v>石巻市</v>
      </c>
      <c r="BP164" s="528"/>
      <c r="BQ164" s="170" t="s">
        <v>260</v>
      </c>
      <c r="BR164" s="170"/>
      <c r="BS164" s="170"/>
      <c r="BT164" s="170"/>
      <c r="BU164" s="170"/>
      <c r="BV164" s="170"/>
      <c r="BW164" s="170"/>
      <c r="BX164" s="170"/>
      <c r="BY164" s="170"/>
      <c r="BZ164" s="170"/>
      <c r="CA164" s="170"/>
      <c r="CB164" s="170"/>
      <c r="CC164" s="170"/>
      <c r="CD164" s="170"/>
      <c r="CE164" s="170"/>
      <c r="CF164" s="170"/>
      <c r="CG164" s="170"/>
      <c r="CH164" s="170"/>
      <c r="CI164" s="14"/>
      <c r="CJ164" s="14"/>
      <c r="CK164" s="14"/>
      <c r="CL164" s="14"/>
      <c r="CM164" s="21"/>
      <c r="CN164" s="495"/>
      <c r="CO164" s="488"/>
      <c r="CP164" s="488"/>
      <c r="CQ164" s="488"/>
      <c r="CR164" s="496"/>
    </row>
    <row r="165" spans="2:96" ht="23.25" customHeight="1">
      <c r="B165" s="618"/>
      <c r="C165" s="619"/>
      <c r="D165" s="619"/>
      <c r="E165" s="619"/>
      <c r="F165" s="619"/>
      <c r="G165" s="619"/>
      <c r="H165" s="730"/>
      <c r="I165" s="296"/>
      <c r="K165" s="268"/>
      <c r="L165" s="623" t="s">
        <v>259</v>
      </c>
      <c r="M165" s="623"/>
      <c r="N165" s="623"/>
      <c r="O165" s="624"/>
      <c r="P165" s="684" t="s">
        <v>682</v>
      </c>
      <c r="Q165" s="685"/>
      <c r="R165" s="685"/>
      <c r="S165" s="685"/>
      <c r="T165" s="685" t="str">
        <f>""""&amp;$D$17</f>
        <v>"</v>
      </c>
      <c r="U165" s="685"/>
      <c r="V165" s="685"/>
      <c r="W165" s="417" t="s">
        <v>684</v>
      </c>
      <c r="X165" s="417"/>
      <c r="Y165" s="417"/>
      <c r="Z165" s="417"/>
      <c r="AA165" s="417"/>
      <c r="AB165" s="417"/>
      <c r="AC165" s="417"/>
      <c r="AD165" s="417"/>
      <c r="AE165" s="417"/>
      <c r="AF165" s="417"/>
      <c r="AG165" s="417"/>
      <c r="AH165" s="417"/>
      <c r="AI165" s="418"/>
      <c r="AJ165" s="14"/>
      <c r="AK165" s="14"/>
      <c r="AL165" s="14"/>
      <c r="AM165" s="14"/>
      <c r="AN165" s="21"/>
      <c r="AO165" s="495"/>
      <c r="AP165" s="488"/>
      <c r="AQ165" s="488"/>
      <c r="AR165" s="488"/>
      <c r="AS165" s="496"/>
      <c r="BA165" s="618"/>
      <c r="BB165" s="619"/>
      <c r="BC165" s="619"/>
      <c r="BD165" s="619"/>
      <c r="BE165" s="619"/>
      <c r="BF165" s="619"/>
      <c r="BG165" s="730"/>
      <c r="BH165" s="171"/>
      <c r="BJ165" s="14"/>
      <c r="BK165" s="623" t="s">
        <v>259</v>
      </c>
      <c r="BL165" s="623"/>
      <c r="BM165" s="623"/>
      <c r="BN165" s="624"/>
      <c r="BO165" s="684" t="s">
        <v>682</v>
      </c>
      <c r="BP165" s="685"/>
      <c r="BQ165" s="685"/>
      <c r="BR165" s="685"/>
      <c r="BS165" s="602" t="str">
        <f>""""&amp;$BJ$17</f>
        <v>"石巻市</v>
      </c>
      <c r="BT165" s="602"/>
      <c r="BU165" s="602"/>
      <c r="BV165" s="417" t="s">
        <v>684</v>
      </c>
      <c r="BW165" s="417"/>
      <c r="BX165" s="417"/>
      <c r="BY165" s="417"/>
      <c r="BZ165" s="417"/>
      <c r="CA165" s="417"/>
      <c r="CB165" s="417"/>
      <c r="CC165" s="417"/>
      <c r="CD165" s="417"/>
      <c r="CE165" s="417"/>
      <c r="CF165" s="417"/>
      <c r="CG165" s="417"/>
      <c r="CH165" s="418"/>
      <c r="CI165" s="14"/>
      <c r="CJ165" s="14"/>
      <c r="CK165" s="14"/>
      <c r="CL165" s="14"/>
      <c r="CM165" s="21"/>
      <c r="CN165" s="495"/>
      <c r="CO165" s="488"/>
      <c r="CP165" s="488"/>
      <c r="CQ165" s="488"/>
      <c r="CR165" s="496"/>
    </row>
    <row r="166" spans="2:96" ht="23.25" customHeight="1" thickBot="1">
      <c r="B166" s="618"/>
      <c r="C166" s="619"/>
      <c r="D166" s="619"/>
      <c r="E166" s="619"/>
      <c r="F166" s="619"/>
      <c r="G166" s="619"/>
      <c r="H166" s="730"/>
      <c r="I166" s="296"/>
      <c r="K166" s="269"/>
      <c r="L166" s="623"/>
      <c r="M166" s="623"/>
      <c r="N166" s="623"/>
      <c r="O166" s="624"/>
      <c r="P166" s="576" t="str">
        <f>""""&amp;$D$17</f>
        <v>"</v>
      </c>
      <c r="Q166" s="577"/>
      <c r="R166" s="419" t="s">
        <v>683</v>
      </c>
      <c r="S166" s="419"/>
      <c r="T166" s="419"/>
      <c r="U166" s="419"/>
      <c r="V166" s="419"/>
      <c r="W166" s="419"/>
      <c r="X166" s="419"/>
      <c r="Y166" s="419"/>
      <c r="Z166" s="419"/>
      <c r="AA166" s="419"/>
      <c r="AB166" s="419"/>
      <c r="AC166" s="419"/>
      <c r="AD166" s="419"/>
      <c r="AE166" s="419"/>
      <c r="AF166" s="419"/>
      <c r="AG166" s="419"/>
      <c r="AH166" s="419"/>
      <c r="AI166" s="420"/>
      <c r="AJ166" s="14"/>
      <c r="AK166" s="14"/>
      <c r="AL166" s="14"/>
      <c r="AM166" s="14"/>
      <c r="AN166" s="21"/>
      <c r="AO166" s="495"/>
      <c r="AP166" s="488"/>
      <c r="AQ166" s="488"/>
      <c r="AR166" s="488"/>
      <c r="AS166" s="496"/>
      <c r="BA166" s="618"/>
      <c r="BB166" s="619"/>
      <c r="BC166" s="619"/>
      <c r="BD166" s="619"/>
      <c r="BE166" s="619"/>
      <c r="BF166" s="619"/>
      <c r="BG166" s="730"/>
      <c r="BH166" s="171"/>
      <c r="BJ166" s="161"/>
      <c r="BK166" s="623"/>
      <c r="BL166" s="623"/>
      <c r="BM166" s="623"/>
      <c r="BN166" s="624"/>
      <c r="BO166" s="576" t="str">
        <f>""""&amp;$BJ$17</f>
        <v>"石巻市</v>
      </c>
      <c r="BP166" s="577"/>
      <c r="BQ166" s="419" t="s">
        <v>683</v>
      </c>
      <c r="BR166" s="419"/>
      <c r="BS166" s="419"/>
      <c r="BT166" s="419"/>
      <c r="BU166" s="419"/>
      <c r="BV166" s="419"/>
      <c r="BW166" s="419"/>
      <c r="BX166" s="419"/>
      <c r="BY166" s="419"/>
      <c r="BZ166" s="419"/>
      <c r="CA166" s="419"/>
      <c r="CB166" s="419"/>
      <c r="CC166" s="419"/>
      <c r="CD166" s="419"/>
      <c r="CE166" s="419"/>
      <c r="CF166" s="419"/>
      <c r="CG166" s="419"/>
      <c r="CH166" s="420"/>
      <c r="CI166" s="14"/>
      <c r="CJ166" s="14"/>
      <c r="CK166" s="14"/>
      <c r="CL166" s="14"/>
      <c r="CM166" s="21"/>
      <c r="CN166" s="495"/>
      <c r="CO166" s="488"/>
      <c r="CP166" s="488"/>
      <c r="CQ166" s="488"/>
      <c r="CR166" s="496"/>
    </row>
    <row r="167" spans="2:96" ht="15.75" customHeight="1">
      <c r="B167" s="618"/>
      <c r="C167" s="619"/>
      <c r="D167" s="619"/>
      <c r="E167" s="619"/>
      <c r="F167" s="619"/>
      <c r="G167" s="619"/>
      <c r="H167" s="730"/>
      <c r="I167" s="296"/>
      <c r="K167" s="98"/>
      <c r="L167" s="181"/>
      <c r="M167" s="181"/>
      <c r="N167" s="181"/>
      <c r="O167" s="181"/>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21"/>
      <c r="AO167" s="495"/>
      <c r="AP167" s="488"/>
      <c r="AQ167" s="488"/>
      <c r="AR167" s="488"/>
      <c r="AS167" s="496"/>
      <c r="BA167" s="618"/>
      <c r="BB167" s="619"/>
      <c r="BC167" s="619"/>
      <c r="BD167" s="619"/>
      <c r="BE167" s="619"/>
      <c r="BF167" s="619"/>
      <c r="BG167" s="730"/>
      <c r="BH167" s="171"/>
      <c r="BJ167" s="98"/>
      <c r="BK167" s="181"/>
      <c r="BL167" s="181"/>
      <c r="BM167" s="181"/>
      <c r="BN167" s="181"/>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21"/>
      <c r="CN167" s="495"/>
      <c r="CO167" s="488"/>
      <c r="CP167" s="488"/>
      <c r="CQ167" s="488"/>
      <c r="CR167" s="496"/>
    </row>
    <row r="168" spans="2:96" ht="15.75" customHeight="1">
      <c r="B168" s="618"/>
      <c r="C168" s="619"/>
      <c r="D168" s="619"/>
      <c r="E168" s="619"/>
      <c r="F168" s="619"/>
      <c r="G168" s="619"/>
      <c r="H168" s="730"/>
      <c r="I168" s="296"/>
      <c r="K168" s="98"/>
      <c r="L168" s="181"/>
      <c r="M168" s="181"/>
      <c r="N168" s="181"/>
      <c r="O168" s="181"/>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21"/>
      <c r="AO168" s="495"/>
      <c r="AP168" s="488"/>
      <c r="AQ168" s="488"/>
      <c r="AR168" s="488"/>
      <c r="AS168" s="496"/>
      <c r="BA168" s="618"/>
      <c r="BB168" s="619"/>
      <c r="BC168" s="619"/>
      <c r="BD168" s="619"/>
      <c r="BE168" s="619"/>
      <c r="BF168" s="619"/>
      <c r="BG168" s="730"/>
      <c r="BH168" s="190"/>
      <c r="BJ168" s="98"/>
      <c r="BK168" s="181"/>
      <c r="BL168" s="181"/>
      <c r="BM168" s="181"/>
      <c r="BN168" s="181"/>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21"/>
      <c r="CN168" s="495"/>
      <c r="CO168" s="488"/>
      <c r="CP168" s="488"/>
      <c r="CQ168" s="488"/>
      <c r="CR168" s="496"/>
    </row>
    <row r="169" spans="2:96" ht="15.75" customHeight="1">
      <c r="B169" s="618"/>
      <c r="C169" s="619"/>
      <c r="D169" s="619"/>
      <c r="E169" s="619"/>
      <c r="F169" s="619"/>
      <c r="G169" s="619"/>
      <c r="H169" s="730"/>
      <c r="I169" s="296"/>
      <c r="K169" s="288" t="s">
        <v>51</v>
      </c>
      <c r="L169" s="90" t="s">
        <v>725</v>
      </c>
      <c r="M169" s="181"/>
      <c r="N169" s="181"/>
      <c r="O169" s="541" t="s">
        <v>360</v>
      </c>
      <c r="P169" s="541"/>
      <c r="Q169" s="541"/>
      <c r="R169" s="541"/>
      <c r="S169" s="541"/>
      <c r="T169" s="541"/>
      <c r="U169" s="541"/>
      <c r="V169" s="541"/>
      <c r="W169" s="541"/>
      <c r="X169" s="541"/>
      <c r="Y169" s="541"/>
      <c r="Z169" s="541"/>
      <c r="AA169" s="541"/>
      <c r="AB169" s="541"/>
      <c r="AC169" s="541"/>
      <c r="AD169" s="541"/>
      <c r="AE169" s="541"/>
      <c r="AF169" s="541"/>
      <c r="AG169" s="541"/>
      <c r="AH169" s="541"/>
      <c r="AI169" s="541"/>
      <c r="AJ169" s="541"/>
      <c r="AK169" s="541"/>
      <c r="AL169" s="541"/>
      <c r="AM169" s="541"/>
      <c r="AN169" s="569"/>
      <c r="AO169" s="495"/>
      <c r="AP169" s="488"/>
      <c r="AQ169" s="488"/>
      <c r="AR169" s="488"/>
      <c r="AS169" s="496"/>
      <c r="BA169" s="618"/>
      <c r="BB169" s="619"/>
      <c r="BC169" s="619"/>
      <c r="BD169" s="619"/>
      <c r="BE169" s="619"/>
      <c r="BF169" s="619"/>
      <c r="BG169" s="730"/>
      <c r="BH169" s="190"/>
      <c r="BJ169" s="189" t="s">
        <v>51</v>
      </c>
      <c r="BK169" s="90" t="s">
        <v>485</v>
      </c>
      <c r="BL169" s="181"/>
      <c r="BM169" s="181"/>
      <c r="BN169" s="541" t="s">
        <v>360</v>
      </c>
      <c r="BO169" s="541"/>
      <c r="BP169" s="541"/>
      <c r="BQ169" s="541"/>
      <c r="BR169" s="541"/>
      <c r="BS169" s="541"/>
      <c r="BT169" s="541"/>
      <c r="BU169" s="541"/>
      <c r="BV169" s="541"/>
      <c r="BW169" s="541"/>
      <c r="BX169" s="541"/>
      <c r="BY169" s="541"/>
      <c r="BZ169" s="541"/>
      <c r="CA169" s="541"/>
      <c r="CB169" s="541"/>
      <c r="CC169" s="541"/>
      <c r="CD169" s="541"/>
      <c r="CE169" s="541"/>
      <c r="CF169" s="541"/>
      <c r="CG169" s="541"/>
      <c r="CH169" s="541"/>
      <c r="CI169" s="541"/>
      <c r="CJ169" s="541"/>
      <c r="CK169" s="541"/>
      <c r="CL169" s="541"/>
      <c r="CM169" s="569"/>
      <c r="CN169" s="495"/>
      <c r="CO169" s="488"/>
      <c r="CP169" s="488"/>
      <c r="CQ169" s="488"/>
      <c r="CR169" s="496"/>
    </row>
    <row r="170" spans="2:96" ht="15.75" customHeight="1">
      <c r="B170" s="618"/>
      <c r="C170" s="619"/>
      <c r="D170" s="619"/>
      <c r="E170" s="619"/>
      <c r="F170" s="619"/>
      <c r="G170" s="619"/>
      <c r="H170" s="730"/>
      <c r="I170" s="296"/>
      <c r="K170" s="98"/>
      <c r="L170" s="181"/>
      <c r="M170" s="181"/>
      <c r="N170" s="181"/>
      <c r="O170" s="541"/>
      <c r="P170" s="541"/>
      <c r="Q170" s="541"/>
      <c r="R170" s="541"/>
      <c r="S170" s="541"/>
      <c r="T170" s="541"/>
      <c r="U170" s="541"/>
      <c r="V170" s="541"/>
      <c r="W170" s="541"/>
      <c r="X170" s="541"/>
      <c r="Y170" s="541"/>
      <c r="Z170" s="541"/>
      <c r="AA170" s="541"/>
      <c r="AB170" s="541"/>
      <c r="AC170" s="541"/>
      <c r="AD170" s="541"/>
      <c r="AE170" s="541"/>
      <c r="AF170" s="541"/>
      <c r="AG170" s="541"/>
      <c r="AH170" s="541"/>
      <c r="AI170" s="541"/>
      <c r="AJ170" s="541"/>
      <c r="AK170" s="541"/>
      <c r="AL170" s="541"/>
      <c r="AM170" s="541"/>
      <c r="AN170" s="569"/>
      <c r="AO170" s="495"/>
      <c r="AP170" s="488"/>
      <c r="AQ170" s="488"/>
      <c r="AR170" s="488"/>
      <c r="AS170" s="496"/>
      <c r="BA170" s="618"/>
      <c r="BB170" s="619"/>
      <c r="BC170" s="619"/>
      <c r="BD170" s="619"/>
      <c r="BE170" s="619"/>
      <c r="BF170" s="619"/>
      <c r="BG170" s="730"/>
      <c r="BH170" s="190"/>
      <c r="BJ170" s="98"/>
      <c r="BK170" s="181"/>
      <c r="BL170" s="181"/>
      <c r="BM170" s="181"/>
      <c r="BN170" s="541"/>
      <c r="BO170" s="541"/>
      <c r="BP170" s="541"/>
      <c r="BQ170" s="541"/>
      <c r="BR170" s="541"/>
      <c r="BS170" s="541"/>
      <c r="BT170" s="541"/>
      <c r="BU170" s="541"/>
      <c r="BV170" s="541"/>
      <c r="BW170" s="541"/>
      <c r="BX170" s="541"/>
      <c r="BY170" s="541"/>
      <c r="BZ170" s="541"/>
      <c r="CA170" s="541"/>
      <c r="CB170" s="541"/>
      <c r="CC170" s="541"/>
      <c r="CD170" s="541"/>
      <c r="CE170" s="541"/>
      <c r="CF170" s="541"/>
      <c r="CG170" s="541"/>
      <c r="CH170" s="541"/>
      <c r="CI170" s="541"/>
      <c r="CJ170" s="541"/>
      <c r="CK170" s="541"/>
      <c r="CL170" s="541"/>
      <c r="CM170" s="569"/>
      <c r="CN170" s="495"/>
      <c r="CO170" s="488"/>
      <c r="CP170" s="488"/>
      <c r="CQ170" s="488"/>
      <c r="CR170" s="496"/>
    </row>
    <row r="171" spans="2:96" ht="15.75" customHeight="1">
      <c r="B171" s="618"/>
      <c r="C171" s="619"/>
      <c r="D171" s="619"/>
      <c r="E171" s="619"/>
      <c r="F171" s="619"/>
      <c r="G171" s="619"/>
      <c r="H171" s="730"/>
      <c r="I171" s="296"/>
      <c r="K171" s="98"/>
      <c r="L171" s="181"/>
      <c r="M171" s="181"/>
      <c r="N171" s="181" t="s">
        <v>42</v>
      </c>
      <c r="O171" s="541" t="s">
        <v>362</v>
      </c>
      <c r="P171" s="541"/>
      <c r="Q171" s="541"/>
      <c r="R171" s="541"/>
      <c r="S171" s="541"/>
      <c r="T171" s="541"/>
      <c r="U171" s="541"/>
      <c r="V171" s="541"/>
      <c r="W171" s="541"/>
      <c r="X171" s="541"/>
      <c r="Y171" s="541"/>
      <c r="Z171" s="541"/>
      <c r="AA171" s="541"/>
      <c r="AB171" s="541"/>
      <c r="AC171" s="541"/>
      <c r="AD171" s="541"/>
      <c r="AE171" s="541"/>
      <c r="AF171" s="541"/>
      <c r="AG171" s="541"/>
      <c r="AH171" s="541"/>
      <c r="AI171" s="541"/>
      <c r="AJ171" s="541"/>
      <c r="AK171" s="541"/>
      <c r="AL171" s="541"/>
      <c r="AM171" s="541"/>
      <c r="AN171" s="569"/>
      <c r="AO171" s="495"/>
      <c r="AP171" s="488"/>
      <c r="AQ171" s="488"/>
      <c r="AR171" s="488"/>
      <c r="AS171" s="496"/>
      <c r="BA171" s="618"/>
      <c r="BB171" s="619"/>
      <c r="BC171" s="619"/>
      <c r="BD171" s="619"/>
      <c r="BE171" s="619"/>
      <c r="BF171" s="619"/>
      <c r="BG171" s="730"/>
      <c r="BH171" s="190"/>
      <c r="BJ171" s="98"/>
      <c r="BK171" s="181"/>
      <c r="BL171" s="181"/>
      <c r="BM171" s="181" t="s">
        <v>361</v>
      </c>
      <c r="BN171" s="541" t="s">
        <v>362</v>
      </c>
      <c r="BO171" s="541"/>
      <c r="BP171" s="541"/>
      <c r="BQ171" s="541"/>
      <c r="BR171" s="541"/>
      <c r="BS171" s="541"/>
      <c r="BT171" s="541"/>
      <c r="BU171" s="541"/>
      <c r="BV171" s="541"/>
      <c r="BW171" s="541"/>
      <c r="BX171" s="541"/>
      <c r="BY171" s="541"/>
      <c r="BZ171" s="541"/>
      <c r="CA171" s="541"/>
      <c r="CB171" s="541"/>
      <c r="CC171" s="541"/>
      <c r="CD171" s="541"/>
      <c r="CE171" s="541"/>
      <c r="CF171" s="541"/>
      <c r="CG171" s="541"/>
      <c r="CH171" s="541"/>
      <c r="CI171" s="541"/>
      <c r="CJ171" s="541"/>
      <c r="CK171" s="541"/>
      <c r="CL171" s="541"/>
      <c r="CM171" s="569"/>
      <c r="CN171" s="495"/>
      <c r="CO171" s="488"/>
      <c r="CP171" s="488"/>
      <c r="CQ171" s="488"/>
      <c r="CR171" s="496"/>
    </row>
    <row r="172" spans="2:96" ht="15.75" customHeight="1">
      <c r="B172" s="618"/>
      <c r="C172" s="619"/>
      <c r="D172" s="619"/>
      <c r="E172" s="619"/>
      <c r="F172" s="619"/>
      <c r="G172" s="619"/>
      <c r="H172" s="730"/>
      <c r="I172" s="296"/>
      <c r="K172" s="98"/>
      <c r="L172" s="181"/>
      <c r="M172" s="181"/>
      <c r="N172" s="181"/>
      <c r="O172" s="541"/>
      <c r="P172" s="541"/>
      <c r="Q172" s="541"/>
      <c r="R172" s="541"/>
      <c r="S172" s="541"/>
      <c r="T172" s="541"/>
      <c r="U172" s="541"/>
      <c r="V172" s="541"/>
      <c r="W172" s="541"/>
      <c r="X172" s="541"/>
      <c r="Y172" s="541"/>
      <c r="Z172" s="541"/>
      <c r="AA172" s="541"/>
      <c r="AB172" s="541"/>
      <c r="AC172" s="541"/>
      <c r="AD172" s="541"/>
      <c r="AE172" s="541"/>
      <c r="AF172" s="541"/>
      <c r="AG172" s="541"/>
      <c r="AH172" s="541"/>
      <c r="AI172" s="541"/>
      <c r="AJ172" s="541"/>
      <c r="AK172" s="541"/>
      <c r="AL172" s="541"/>
      <c r="AM172" s="541"/>
      <c r="AN172" s="569"/>
      <c r="AO172" s="495"/>
      <c r="AP172" s="488"/>
      <c r="AQ172" s="488"/>
      <c r="AR172" s="488"/>
      <c r="AS172" s="496"/>
      <c r="BA172" s="618"/>
      <c r="BB172" s="619"/>
      <c r="BC172" s="619"/>
      <c r="BD172" s="619"/>
      <c r="BE172" s="619"/>
      <c r="BF172" s="619"/>
      <c r="BG172" s="730"/>
      <c r="BH172" s="190"/>
      <c r="BJ172" s="98"/>
      <c r="BK172" s="181"/>
      <c r="BL172" s="181"/>
      <c r="BM172" s="181"/>
      <c r="BN172" s="541"/>
      <c r="BO172" s="541"/>
      <c r="BP172" s="541"/>
      <c r="BQ172" s="541"/>
      <c r="BR172" s="541"/>
      <c r="BS172" s="541"/>
      <c r="BT172" s="541"/>
      <c r="BU172" s="541"/>
      <c r="BV172" s="541"/>
      <c r="BW172" s="541"/>
      <c r="BX172" s="541"/>
      <c r="BY172" s="541"/>
      <c r="BZ172" s="541"/>
      <c r="CA172" s="541"/>
      <c r="CB172" s="541"/>
      <c r="CC172" s="541"/>
      <c r="CD172" s="541"/>
      <c r="CE172" s="541"/>
      <c r="CF172" s="541"/>
      <c r="CG172" s="541"/>
      <c r="CH172" s="541"/>
      <c r="CI172" s="541"/>
      <c r="CJ172" s="541"/>
      <c r="CK172" s="541"/>
      <c r="CL172" s="541"/>
      <c r="CM172" s="569"/>
      <c r="CN172" s="495"/>
      <c r="CO172" s="488"/>
      <c r="CP172" s="488"/>
      <c r="CQ172" s="488"/>
      <c r="CR172" s="496"/>
    </row>
    <row r="173" spans="2:96" ht="16.5" customHeight="1" thickBot="1">
      <c r="B173" s="618"/>
      <c r="C173" s="619"/>
      <c r="D173" s="619"/>
      <c r="E173" s="619"/>
      <c r="F173" s="619"/>
      <c r="G173" s="619"/>
      <c r="H173" s="730"/>
      <c r="I173" s="296"/>
      <c r="K173" s="106"/>
      <c r="L173" s="106" t="s">
        <v>340</v>
      </c>
      <c r="M173" s="290"/>
      <c r="N173" s="290"/>
      <c r="O173" s="290"/>
      <c r="P173" s="106"/>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21"/>
      <c r="AO173" s="495"/>
      <c r="AP173" s="488"/>
      <c r="AQ173" s="488"/>
      <c r="AR173" s="488"/>
      <c r="AS173" s="496"/>
      <c r="BA173" s="618"/>
      <c r="BB173" s="619"/>
      <c r="BC173" s="619"/>
      <c r="BD173" s="619"/>
      <c r="BE173" s="619"/>
      <c r="BF173" s="619"/>
      <c r="BG173" s="730"/>
      <c r="BH173" s="171"/>
      <c r="BJ173" s="107"/>
      <c r="BK173" s="106" t="s">
        <v>340</v>
      </c>
      <c r="BL173" s="188"/>
      <c r="BM173" s="188"/>
      <c r="BN173" s="188"/>
      <c r="BO173" s="106"/>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21"/>
      <c r="CN173" s="495"/>
      <c r="CO173" s="488"/>
      <c r="CP173" s="488"/>
      <c r="CQ173" s="488"/>
      <c r="CR173" s="496"/>
    </row>
    <row r="174" spans="2:96" ht="21" customHeight="1">
      <c r="B174" s="618"/>
      <c r="C174" s="619"/>
      <c r="D174" s="619"/>
      <c r="E174" s="619"/>
      <c r="F174" s="619"/>
      <c r="G174" s="619"/>
      <c r="H174" s="730"/>
      <c r="I174" s="296"/>
      <c r="K174" s="14"/>
      <c r="L174" s="283"/>
      <c r="M174" s="283"/>
      <c r="N174" s="668"/>
      <c r="O174" s="669"/>
      <c r="P174" s="669"/>
      <c r="Q174" s="669"/>
      <c r="R174" s="669"/>
      <c r="S174" s="669"/>
      <c r="T174" s="669"/>
      <c r="U174" s="669"/>
      <c r="V174" s="669"/>
      <c r="W174" s="669"/>
      <c r="X174" s="669"/>
      <c r="Y174" s="669"/>
      <c r="Z174" s="669"/>
      <c r="AA174" s="669"/>
      <c r="AB174" s="669"/>
      <c r="AC174" s="669"/>
      <c r="AD174" s="669"/>
      <c r="AE174" s="669"/>
      <c r="AF174" s="669"/>
      <c r="AG174" s="669"/>
      <c r="AH174" s="669"/>
      <c r="AI174" s="670"/>
      <c r="AJ174" s="14"/>
      <c r="AK174" s="14"/>
      <c r="AL174" s="14"/>
      <c r="AM174" s="14"/>
      <c r="AN174" s="21"/>
      <c r="AO174" s="495"/>
      <c r="AP174" s="488"/>
      <c r="AQ174" s="488"/>
      <c r="AR174" s="488"/>
      <c r="AS174" s="496"/>
      <c r="BA174" s="618"/>
      <c r="BB174" s="619"/>
      <c r="BC174" s="619"/>
      <c r="BD174" s="619"/>
      <c r="BE174" s="619"/>
      <c r="BF174" s="619"/>
      <c r="BG174" s="730"/>
      <c r="BH174" s="171"/>
      <c r="BJ174" s="14"/>
      <c r="BK174" s="166"/>
      <c r="BL174" s="166"/>
      <c r="BM174" s="563" t="s">
        <v>454</v>
      </c>
      <c r="BN174" s="564"/>
      <c r="BO174" s="564"/>
      <c r="BP174" s="564"/>
      <c r="BQ174" s="564"/>
      <c r="BR174" s="564"/>
      <c r="BS174" s="564"/>
      <c r="BT174" s="564"/>
      <c r="BU174" s="564"/>
      <c r="BV174" s="564"/>
      <c r="BW174" s="564"/>
      <c r="BX174" s="564"/>
      <c r="BY174" s="564"/>
      <c r="BZ174" s="564"/>
      <c r="CA174" s="564"/>
      <c r="CB174" s="564"/>
      <c r="CC174" s="564"/>
      <c r="CD174" s="564"/>
      <c r="CE174" s="564"/>
      <c r="CF174" s="564"/>
      <c r="CG174" s="564"/>
      <c r="CH174" s="565"/>
      <c r="CI174" s="14"/>
      <c r="CJ174" s="14"/>
      <c r="CK174" s="14"/>
      <c r="CL174" s="14"/>
      <c r="CM174" s="21"/>
      <c r="CN174" s="495"/>
      <c r="CO174" s="488"/>
      <c r="CP174" s="488"/>
      <c r="CQ174" s="488"/>
      <c r="CR174" s="496"/>
    </row>
    <row r="175" spans="2:96" ht="21" customHeight="1" thickBot="1">
      <c r="B175" s="618"/>
      <c r="C175" s="619"/>
      <c r="D175" s="619"/>
      <c r="E175" s="619"/>
      <c r="F175" s="619"/>
      <c r="G175" s="619"/>
      <c r="H175" s="730"/>
      <c r="I175" s="296"/>
      <c r="K175" s="14"/>
      <c r="L175" s="283"/>
      <c r="M175" s="283"/>
      <c r="N175" s="671"/>
      <c r="O175" s="672"/>
      <c r="P175" s="672"/>
      <c r="Q175" s="672"/>
      <c r="R175" s="672"/>
      <c r="S175" s="672"/>
      <c r="T175" s="672"/>
      <c r="U175" s="672"/>
      <c r="V175" s="672"/>
      <c r="W175" s="672"/>
      <c r="X175" s="672"/>
      <c r="Y175" s="672"/>
      <c r="Z175" s="672"/>
      <c r="AA175" s="672"/>
      <c r="AB175" s="672"/>
      <c r="AC175" s="672"/>
      <c r="AD175" s="672"/>
      <c r="AE175" s="672"/>
      <c r="AF175" s="672"/>
      <c r="AG175" s="672"/>
      <c r="AH175" s="672"/>
      <c r="AI175" s="673"/>
      <c r="AJ175" s="14"/>
      <c r="AK175" s="14"/>
      <c r="AL175" s="14"/>
      <c r="AM175" s="14"/>
      <c r="AN175" s="21"/>
      <c r="AO175" s="495"/>
      <c r="AP175" s="488"/>
      <c r="AQ175" s="488"/>
      <c r="AR175" s="488"/>
      <c r="AS175" s="496"/>
      <c r="BA175" s="618"/>
      <c r="BB175" s="619"/>
      <c r="BC175" s="619"/>
      <c r="BD175" s="619"/>
      <c r="BE175" s="619"/>
      <c r="BF175" s="619"/>
      <c r="BG175" s="730"/>
      <c r="BH175" s="171"/>
      <c r="BJ175" s="14"/>
      <c r="BK175" s="166"/>
      <c r="BL175" s="166"/>
      <c r="BM175" s="566"/>
      <c r="BN175" s="567"/>
      <c r="BO175" s="567"/>
      <c r="BP175" s="567"/>
      <c r="BQ175" s="567"/>
      <c r="BR175" s="567"/>
      <c r="BS175" s="567"/>
      <c r="BT175" s="567"/>
      <c r="BU175" s="567"/>
      <c r="BV175" s="567"/>
      <c r="BW175" s="567"/>
      <c r="BX175" s="567"/>
      <c r="BY175" s="567"/>
      <c r="BZ175" s="567"/>
      <c r="CA175" s="567"/>
      <c r="CB175" s="567"/>
      <c r="CC175" s="567"/>
      <c r="CD175" s="567"/>
      <c r="CE175" s="567"/>
      <c r="CF175" s="567"/>
      <c r="CG175" s="567"/>
      <c r="CH175" s="568"/>
      <c r="CI175" s="14"/>
      <c r="CJ175" s="14"/>
      <c r="CK175" s="14"/>
      <c r="CL175" s="14"/>
      <c r="CM175" s="21"/>
      <c r="CN175" s="495"/>
      <c r="CO175" s="488"/>
      <c r="CP175" s="488"/>
      <c r="CQ175" s="488"/>
      <c r="CR175" s="496"/>
    </row>
    <row r="176" spans="2:96" ht="21" customHeight="1">
      <c r="B176" s="618"/>
      <c r="C176" s="619"/>
      <c r="D176" s="619"/>
      <c r="E176" s="619"/>
      <c r="F176" s="619"/>
      <c r="G176" s="619"/>
      <c r="H176" s="730"/>
      <c r="I176" s="296"/>
      <c r="K176" s="14"/>
      <c r="L176" s="283"/>
      <c r="M176" s="283"/>
      <c r="N176" s="668"/>
      <c r="O176" s="669"/>
      <c r="P176" s="669"/>
      <c r="Q176" s="669"/>
      <c r="R176" s="669"/>
      <c r="S176" s="669"/>
      <c r="T176" s="669"/>
      <c r="U176" s="669"/>
      <c r="V176" s="669"/>
      <c r="W176" s="669"/>
      <c r="X176" s="669"/>
      <c r="Y176" s="669"/>
      <c r="Z176" s="669"/>
      <c r="AA176" s="669"/>
      <c r="AB176" s="669"/>
      <c r="AC176" s="669"/>
      <c r="AD176" s="669"/>
      <c r="AE176" s="669"/>
      <c r="AF176" s="669"/>
      <c r="AG176" s="669"/>
      <c r="AH176" s="669"/>
      <c r="AI176" s="670"/>
      <c r="AJ176" s="14"/>
      <c r="AK176" s="14"/>
      <c r="AL176" s="14"/>
      <c r="AM176" s="14"/>
      <c r="AN176" s="21"/>
      <c r="AO176" s="495"/>
      <c r="AP176" s="488"/>
      <c r="AQ176" s="488"/>
      <c r="AR176" s="488"/>
      <c r="AS176" s="496"/>
      <c r="BA176" s="618"/>
      <c r="BB176" s="619"/>
      <c r="BC176" s="619"/>
      <c r="BD176" s="619"/>
      <c r="BE176" s="619"/>
      <c r="BF176" s="619"/>
      <c r="BG176" s="730"/>
      <c r="BH176" s="171"/>
      <c r="BJ176" s="14"/>
      <c r="BK176" s="166"/>
      <c r="BL176" s="166"/>
      <c r="BM176" s="563" t="s">
        <v>455</v>
      </c>
      <c r="BN176" s="564"/>
      <c r="BO176" s="564"/>
      <c r="BP176" s="564"/>
      <c r="BQ176" s="564"/>
      <c r="BR176" s="564"/>
      <c r="BS176" s="564"/>
      <c r="BT176" s="564"/>
      <c r="BU176" s="564"/>
      <c r="BV176" s="564"/>
      <c r="BW176" s="564"/>
      <c r="BX176" s="564"/>
      <c r="BY176" s="564"/>
      <c r="BZ176" s="564"/>
      <c r="CA176" s="564"/>
      <c r="CB176" s="564"/>
      <c r="CC176" s="564"/>
      <c r="CD176" s="564"/>
      <c r="CE176" s="564"/>
      <c r="CF176" s="564"/>
      <c r="CG176" s="564"/>
      <c r="CH176" s="565"/>
      <c r="CI176" s="14"/>
      <c r="CJ176" s="14"/>
      <c r="CK176" s="14"/>
      <c r="CL176" s="14"/>
      <c r="CM176" s="21"/>
      <c r="CN176" s="495"/>
      <c r="CO176" s="488"/>
      <c r="CP176" s="488"/>
      <c r="CQ176" s="488"/>
      <c r="CR176" s="496"/>
    </row>
    <row r="177" spans="2:96" ht="21" customHeight="1" thickBot="1">
      <c r="B177" s="618"/>
      <c r="C177" s="619"/>
      <c r="D177" s="619"/>
      <c r="E177" s="619"/>
      <c r="F177" s="619"/>
      <c r="G177" s="619"/>
      <c r="H177" s="730"/>
      <c r="I177" s="296"/>
      <c r="K177" s="14"/>
      <c r="L177" s="283"/>
      <c r="M177" s="283"/>
      <c r="N177" s="671"/>
      <c r="O177" s="672"/>
      <c r="P177" s="672"/>
      <c r="Q177" s="672"/>
      <c r="R177" s="672"/>
      <c r="S177" s="672"/>
      <c r="T177" s="672"/>
      <c r="U177" s="672"/>
      <c r="V177" s="672"/>
      <c r="W177" s="672"/>
      <c r="X177" s="672"/>
      <c r="Y177" s="672"/>
      <c r="Z177" s="672"/>
      <c r="AA177" s="672"/>
      <c r="AB177" s="672"/>
      <c r="AC177" s="672"/>
      <c r="AD177" s="672"/>
      <c r="AE177" s="672"/>
      <c r="AF177" s="672"/>
      <c r="AG177" s="672"/>
      <c r="AH177" s="672"/>
      <c r="AI177" s="673"/>
      <c r="AJ177" s="14"/>
      <c r="AK177" s="14"/>
      <c r="AL177" s="14"/>
      <c r="AM177" s="14"/>
      <c r="AN177" s="21"/>
      <c r="AO177" s="495"/>
      <c r="AP177" s="488"/>
      <c r="AQ177" s="488"/>
      <c r="AR177" s="488"/>
      <c r="AS177" s="496"/>
      <c r="BA177" s="618"/>
      <c r="BB177" s="619"/>
      <c r="BC177" s="619"/>
      <c r="BD177" s="619"/>
      <c r="BE177" s="619"/>
      <c r="BF177" s="619"/>
      <c r="BG177" s="730"/>
      <c r="BH177" s="171"/>
      <c r="BJ177" s="14"/>
      <c r="BK177" s="166"/>
      <c r="BL177" s="166"/>
      <c r="BM177" s="566"/>
      <c r="BN177" s="567"/>
      <c r="BO177" s="567"/>
      <c r="BP177" s="567"/>
      <c r="BQ177" s="567"/>
      <c r="BR177" s="567"/>
      <c r="BS177" s="567"/>
      <c r="BT177" s="567"/>
      <c r="BU177" s="567"/>
      <c r="BV177" s="567"/>
      <c r="BW177" s="567"/>
      <c r="BX177" s="567"/>
      <c r="BY177" s="567"/>
      <c r="BZ177" s="567"/>
      <c r="CA177" s="567"/>
      <c r="CB177" s="567"/>
      <c r="CC177" s="567"/>
      <c r="CD177" s="567"/>
      <c r="CE177" s="567"/>
      <c r="CF177" s="567"/>
      <c r="CG177" s="567"/>
      <c r="CH177" s="568"/>
      <c r="CI177" s="14"/>
      <c r="CJ177" s="14"/>
      <c r="CK177" s="14"/>
      <c r="CL177" s="14"/>
      <c r="CM177" s="21"/>
      <c r="CN177" s="495"/>
      <c r="CO177" s="488"/>
      <c r="CP177" s="488"/>
      <c r="CQ177" s="488"/>
      <c r="CR177" s="496"/>
    </row>
    <row r="178" spans="2:96" ht="21" customHeight="1">
      <c r="B178" s="618"/>
      <c r="C178" s="619"/>
      <c r="D178" s="619"/>
      <c r="E178" s="619"/>
      <c r="F178" s="619"/>
      <c r="G178" s="619"/>
      <c r="H178" s="730"/>
      <c r="I178" s="296"/>
      <c r="K178" s="14"/>
      <c r="L178" s="283"/>
      <c r="M178" s="283"/>
      <c r="N178" s="668"/>
      <c r="O178" s="669"/>
      <c r="P178" s="669"/>
      <c r="Q178" s="669"/>
      <c r="R178" s="669"/>
      <c r="S178" s="669"/>
      <c r="T178" s="669"/>
      <c r="U178" s="669"/>
      <c r="V178" s="669"/>
      <c r="W178" s="669"/>
      <c r="X178" s="669"/>
      <c r="Y178" s="669"/>
      <c r="Z178" s="669"/>
      <c r="AA178" s="669"/>
      <c r="AB178" s="669"/>
      <c r="AC178" s="669"/>
      <c r="AD178" s="669"/>
      <c r="AE178" s="669"/>
      <c r="AF178" s="669"/>
      <c r="AG178" s="669"/>
      <c r="AH178" s="669"/>
      <c r="AI178" s="670"/>
      <c r="AJ178" s="14"/>
      <c r="AK178" s="14"/>
      <c r="AL178" s="14"/>
      <c r="AM178" s="14"/>
      <c r="AN178" s="21"/>
      <c r="AO178" s="495"/>
      <c r="AP178" s="488"/>
      <c r="AQ178" s="488"/>
      <c r="AR178" s="488"/>
      <c r="AS178" s="496"/>
      <c r="BA178" s="618"/>
      <c r="BB178" s="619"/>
      <c r="BC178" s="619"/>
      <c r="BD178" s="619"/>
      <c r="BE178" s="619"/>
      <c r="BF178" s="619"/>
      <c r="BG178" s="730"/>
      <c r="BH178" s="171"/>
      <c r="BJ178" s="14"/>
      <c r="BK178" s="166"/>
      <c r="BL178" s="166"/>
      <c r="BM178" s="563"/>
      <c r="BN178" s="564"/>
      <c r="BO178" s="564"/>
      <c r="BP178" s="564"/>
      <c r="BQ178" s="564"/>
      <c r="BR178" s="564"/>
      <c r="BS178" s="564"/>
      <c r="BT178" s="564"/>
      <c r="BU178" s="564"/>
      <c r="BV178" s="564"/>
      <c r="BW178" s="564"/>
      <c r="BX178" s="564"/>
      <c r="BY178" s="564"/>
      <c r="BZ178" s="564"/>
      <c r="CA178" s="564"/>
      <c r="CB178" s="564"/>
      <c r="CC178" s="564"/>
      <c r="CD178" s="564"/>
      <c r="CE178" s="564"/>
      <c r="CF178" s="564"/>
      <c r="CG178" s="564"/>
      <c r="CH178" s="565"/>
      <c r="CI178" s="14"/>
      <c r="CJ178" s="14"/>
      <c r="CK178" s="14"/>
      <c r="CL178" s="14"/>
      <c r="CM178" s="21"/>
      <c r="CN178" s="495"/>
      <c r="CO178" s="488"/>
      <c r="CP178" s="488"/>
      <c r="CQ178" s="488"/>
      <c r="CR178" s="496"/>
    </row>
    <row r="179" spans="2:96" ht="21" customHeight="1" thickBot="1">
      <c r="B179" s="618"/>
      <c r="C179" s="619"/>
      <c r="D179" s="619"/>
      <c r="E179" s="619"/>
      <c r="F179" s="619"/>
      <c r="G179" s="619"/>
      <c r="H179" s="730"/>
      <c r="I179" s="296"/>
      <c r="K179" s="14"/>
      <c r="L179" s="283"/>
      <c r="M179" s="283"/>
      <c r="N179" s="671"/>
      <c r="O179" s="672"/>
      <c r="P179" s="672"/>
      <c r="Q179" s="672"/>
      <c r="R179" s="672"/>
      <c r="S179" s="672"/>
      <c r="T179" s="672"/>
      <c r="U179" s="672"/>
      <c r="V179" s="672"/>
      <c r="W179" s="672"/>
      <c r="X179" s="672"/>
      <c r="Y179" s="672"/>
      <c r="Z179" s="672"/>
      <c r="AA179" s="672"/>
      <c r="AB179" s="672"/>
      <c r="AC179" s="672"/>
      <c r="AD179" s="672"/>
      <c r="AE179" s="672"/>
      <c r="AF179" s="672"/>
      <c r="AG179" s="672"/>
      <c r="AH179" s="672"/>
      <c r="AI179" s="673"/>
      <c r="AJ179" s="14"/>
      <c r="AK179" s="14"/>
      <c r="AL179" s="14"/>
      <c r="AM179" s="14"/>
      <c r="AN179" s="21"/>
      <c r="AO179" s="495"/>
      <c r="AP179" s="488"/>
      <c r="AQ179" s="488"/>
      <c r="AR179" s="488"/>
      <c r="AS179" s="496"/>
      <c r="BA179" s="618"/>
      <c r="BB179" s="619"/>
      <c r="BC179" s="619"/>
      <c r="BD179" s="619"/>
      <c r="BE179" s="619"/>
      <c r="BF179" s="619"/>
      <c r="BG179" s="730"/>
      <c r="BH179" s="171"/>
      <c r="BJ179" s="14"/>
      <c r="BK179" s="166"/>
      <c r="BL179" s="166"/>
      <c r="BM179" s="566"/>
      <c r="BN179" s="567"/>
      <c r="BO179" s="567"/>
      <c r="BP179" s="567"/>
      <c r="BQ179" s="567"/>
      <c r="BR179" s="567"/>
      <c r="BS179" s="567"/>
      <c r="BT179" s="567"/>
      <c r="BU179" s="567"/>
      <c r="BV179" s="567"/>
      <c r="BW179" s="567"/>
      <c r="BX179" s="567"/>
      <c r="BY179" s="567"/>
      <c r="BZ179" s="567"/>
      <c r="CA179" s="567"/>
      <c r="CB179" s="567"/>
      <c r="CC179" s="567"/>
      <c r="CD179" s="567"/>
      <c r="CE179" s="567"/>
      <c r="CF179" s="567"/>
      <c r="CG179" s="567"/>
      <c r="CH179" s="568"/>
      <c r="CI179" s="14"/>
      <c r="CJ179" s="14"/>
      <c r="CK179" s="14"/>
      <c r="CL179" s="14"/>
      <c r="CM179" s="21"/>
      <c r="CN179" s="495"/>
      <c r="CO179" s="488"/>
      <c r="CP179" s="488"/>
      <c r="CQ179" s="488"/>
      <c r="CR179" s="496"/>
    </row>
    <row r="180" spans="2:96" ht="21" customHeight="1">
      <c r="B180" s="618"/>
      <c r="C180" s="619"/>
      <c r="D180" s="619"/>
      <c r="E180" s="619"/>
      <c r="F180" s="619"/>
      <c r="G180" s="619"/>
      <c r="H180" s="730"/>
      <c r="I180" s="296"/>
      <c r="K180" s="14"/>
      <c r="L180" s="283"/>
      <c r="M180" s="283"/>
      <c r="N180" s="668"/>
      <c r="O180" s="669"/>
      <c r="P180" s="669"/>
      <c r="Q180" s="669"/>
      <c r="R180" s="669"/>
      <c r="S180" s="669"/>
      <c r="T180" s="669"/>
      <c r="U180" s="669"/>
      <c r="V180" s="669"/>
      <c r="W180" s="669"/>
      <c r="X180" s="669"/>
      <c r="Y180" s="669"/>
      <c r="Z180" s="669"/>
      <c r="AA180" s="669"/>
      <c r="AB180" s="669"/>
      <c r="AC180" s="669"/>
      <c r="AD180" s="669"/>
      <c r="AE180" s="669"/>
      <c r="AF180" s="669"/>
      <c r="AG180" s="669"/>
      <c r="AH180" s="669"/>
      <c r="AI180" s="670"/>
      <c r="AJ180" s="14"/>
      <c r="AK180" s="14"/>
      <c r="AL180" s="14"/>
      <c r="AM180" s="14"/>
      <c r="AN180" s="21"/>
      <c r="AO180" s="495"/>
      <c r="AP180" s="488"/>
      <c r="AQ180" s="488"/>
      <c r="AR180" s="488"/>
      <c r="AS180" s="496"/>
      <c r="BA180" s="618"/>
      <c r="BB180" s="619"/>
      <c r="BC180" s="619"/>
      <c r="BD180" s="619"/>
      <c r="BE180" s="619"/>
      <c r="BF180" s="619"/>
      <c r="BG180" s="730"/>
      <c r="BH180" s="171"/>
      <c r="BJ180" s="14"/>
      <c r="BK180" s="166"/>
      <c r="BL180" s="166"/>
      <c r="BM180" s="563"/>
      <c r="BN180" s="564"/>
      <c r="BO180" s="564"/>
      <c r="BP180" s="564"/>
      <c r="BQ180" s="564"/>
      <c r="BR180" s="564"/>
      <c r="BS180" s="564"/>
      <c r="BT180" s="564"/>
      <c r="BU180" s="564"/>
      <c r="BV180" s="564"/>
      <c r="BW180" s="564"/>
      <c r="BX180" s="564"/>
      <c r="BY180" s="564"/>
      <c r="BZ180" s="564"/>
      <c r="CA180" s="564"/>
      <c r="CB180" s="564"/>
      <c r="CC180" s="564"/>
      <c r="CD180" s="564"/>
      <c r="CE180" s="564"/>
      <c r="CF180" s="564"/>
      <c r="CG180" s="564"/>
      <c r="CH180" s="565"/>
      <c r="CI180" s="14"/>
      <c r="CJ180" s="14"/>
      <c r="CK180" s="14"/>
      <c r="CL180" s="14"/>
      <c r="CM180" s="21"/>
      <c r="CN180" s="495"/>
      <c r="CO180" s="488"/>
      <c r="CP180" s="488"/>
      <c r="CQ180" s="488"/>
      <c r="CR180" s="496"/>
    </row>
    <row r="181" spans="2:96" ht="21" customHeight="1" thickBot="1">
      <c r="B181" s="618"/>
      <c r="C181" s="619"/>
      <c r="D181" s="619"/>
      <c r="E181" s="619"/>
      <c r="F181" s="619"/>
      <c r="G181" s="619"/>
      <c r="H181" s="730"/>
      <c r="I181" s="296"/>
      <c r="K181" s="14"/>
      <c r="L181" s="283"/>
      <c r="M181" s="283"/>
      <c r="N181" s="671"/>
      <c r="O181" s="672"/>
      <c r="P181" s="672"/>
      <c r="Q181" s="672"/>
      <c r="R181" s="672"/>
      <c r="S181" s="672"/>
      <c r="T181" s="672"/>
      <c r="U181" s="672"/>
      <c r="V181" s="672"/>
      <c r="W181" s="672"/>
      <c r="X181" s="672"/>
      <c r="Y181" s="672"/>
      <c r="Z181" s="672"/>
      <c r="AA181" s="672"/>
      <c r="AB181" s="672"/>
      <c r="AC181" s="672"/>
      <c r="AD181" s="672"/>
      <c r="AE181" s="672"/>
      <c r="AF181" s="672"/>
      <c r="AG181" s="672"/>
      <c r="AH181" s="672"/>
      <c r="AI181" s="673"/>
      <c r="AJ181" s="14"/>
      <c r="AK181" s="14"/>
      <c r="AL181" s="14"/>
      <c r="AM181" s="14"/>
      <c r="AN181" s="21"/>
      <c r="AO181" s="495"/>
      <c r="AP181" s="488"/>
      <c r="AQ181" s="488"/>
      <c r="AR181" s="488"/>
      <c r="AS181" s="496"/>
      <c r="BA181" s="618"/>
      <c r="BB181" s="619"/>
      <c r="BC181" s="619"/>
      <c r="BD181" s="619"/>
      <c r="BE181" s="619"/>
      <c r="BF181" s="619"/>
      <c r="BG181" s="730"/>
      <c r="BH181" s="171"/>
      <c r="BJ181" s="14"/>
      <c r="BK181" s="166"/>
      <c r="BL181" s="166"/>
      <c r="BM181" s="566"/>
      <c r="BN181" s="567"/>
      <c r="BO181" s="567"/>
      <c r="BP181" s="567"/>
      <c r="BQ181" s="567"/>
      <c r="BR181" s="567"/>
      <c r="BS181" s="567"/>
      <c r="BT181" s="567"/>
      <c r="BU181" s="567"/>
      <c r="BV181" s="567"/>
      <c r="BW181" s="567"/>
      <c r="BX181" s="567"/>
      <c r="BY181" s="567"/>
      <c r="BZ181" s="567"/>
      <c r="CA181" s="567"/>
      <c r="CB181" s="567"/>
      <c r="CC181" s="567"/>
      <c r="CD181" s="567"/>
      <c r="CE181" s="567"/>
      <c r="CF181" s="567"/>
      <c r="CG181" s="567"/>
      <c r="CH181" s="568"/>
      <c r="CI181" s="14"/>
      <c r="CJ181" s="14"/>
      <c r="CK181" s="14"/>
      <c r="CL181" s="14"/>
      <c r="CM181" s="21"/>
      <c r="CN181" s="495"/>
      <c r="CO181" s="488"/>
      <c r="CP181" s="488"/>
      <c r="CQ181" s="488"/>
      <c r="CR181" s="496"/>
    </row>
    <row r="182" spans="2:96" ht="15.75" customHeight="1">
      <c r="B182" s="620"/>
      <c r="C182" s="621"/>
      <c r="D182" s="621"/>
      <c r="E182" s="621"/>
      <c r="F182" s="621"/>
      <c r="G182" s="621"/>
      <c r="H182" s="731"/>
      <c r="I182" s="299"/>
      <c r="J182" s="40"/>
      <c r="K182" s="40"/>
      <c r="L182" s="228"/>
      <c r="M182" s="228"/>
      <c r="N182" s="228"/>
      <c r="O182" s="228"/>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2"/>
      <c r="AO182" s="502"/>
      <c r="AP182" s="500"/>
      <c r="AQ182" s="500"/>
      <c r="AR182" s="500"/>
      <c r="AS182" s="503"/>
      <c r="BA182" s="620"/>
      <c r="BB182" s="621"/>
      <c r="BC182" s="621"/>
      <c r="BD182" s="621"/>
      <c r="BE182" s="621"/>
      <c r="BF182" s="621"/>
      <c r="BG182" s="731"/>
      <c r="BH182" s="171"/>
      <c r="BJ182" s="14"/>
      <c r="BK182" s="166"/>
      <c r="BL182" s="166"/>
      <c r="BM182" s="166"/>
      <c r="BN182" s="166"/>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21"/>
      <c r="CN182" s="502"/>
      <c r="CO182" s="500"/>
      <c r="CP182" s="500"/>
      <c r="CQ182" s="500"/>
      <c r="CR182" s="503"/>
    </row>
    <row r="183" spans="2:96" ht="29.25" customHeight="1">
      <c r="B183" s="481" t="s">
        <v>664</v>
      </c>
      <c r="C183" s="482"/>
      <c r="D183" s="482"/>
      <c r="E183" s="482"/>
      <c r="F183" s="482"/>
      <c r="G183" s="482"/>
      <c r="H183" s="482"/>
      <c r="I183" s="482"/>
      <c r="J183" s="482"/>
      <c r="K183" s="482"/>
      <c r="L183" s="482"/>
      <c r="M183" s="482"/>
      <c r="N183" s="482"/>
      <c r="O183" s="482"/>
      <c r="P183" s="482"/>
      <c r="Q183" s="482"/>
      <c r="R183" s="482"/>
      <c r="S183" s="482"/>
      <c r="T183" s="482"/>
      <c r="U183" s="482"/>
      <c r="V183" s="482"/>
      <c r="W183" s="482"/>
      <c r="X183" s="482"/>
      <c r="Y183" s="482"/>
      <c r="Z183" s="482"/>
      <c r="AA183" s="482"/>
      <c r="AB183" s="482"/>
      <c r="AC183" s="482"/>
      <c r="AD183" s="482"/>
      <c r="AE183" s="482"/>
      <c r="AF183" s="482"/>
      <c r="AG183" s="482"/>
      <c r="AH183" s="482"/>
      <c r="AI183" s="482"/>
      <c r="AJ183" s="482"/>
      <c r="AK183" s="482"/>
      <c r="AL183" s="482"/>
      <c r="AM183" s="482"/>
      <c r="AN183" s="482"/>
      <c r="AO183" s="482"/>
      <c r="AP183" s="482"/>
      <c r="AQ183" s="482"/>
      <c r="AR183" s="482"/>
      <c r="AS183" s="483"/>
      <c r="BA183" s="481" t="s">
        <v>664</v>
      </c>
      <c r="BB183" s="482"/>
      <c r="BC183" s="482"/>
      <c r="BD183" s="482"/>
      <c r="BE183" s="482"/>
      <c r="BF183" s="482"/>
      <c r="BG183" s="482"/>
      <c r="BH183" s="482"/>
      <c r="BI183" s="482"/>
      <c r="BJ183" s="482"/>
      <c r="BK183" s="482"/>
      <c r="BL183" s="482"/>
      <c r="BM183" s="482"/>
      <c r="BN183" s="482"/>
      <c r="BO183" s="482"/>
      <c r="BP183" s="482"/>
      <c r="BQ183" s="482"/>
      <c r="BR183" s="482"/>
      <c r="BS183" s="482"/>
      <c r="BT183" s="482"/>
      <c r="BU183" s="482"/>
      <c r="BV183" s="482"/>
      <c r="BW183" s="482"/>
      <c r="BX183" s="482"/>
      <c r="BY183" s="482"/>
      <c r="BZ183" s="482"/>
      <c r="CA183" s="482"/>
      <c r="CB183" s="482"/>
      <c r="CC183" s="482"/>
      <c r="CD183" s="482"/>
      <c r="CE183" s="482"/>
      <c r="CF183" s="482"/>
      <c r="CG183" s="482"/>
      <c r="CH183" s="482"/>
      <c r="CI183" s="482"/>
      <c r="CJ183" s="482"/>
      <c r="CK183" s="482"/>
      <c r="CL183" s="482"/>
      <c r="CM183" s="482"/>
      <c r="CN183" s="482"/>
      <c r="CO183" s="482"/>
      <c r="CP183" s="482"/>
      <c r="CQ183" s="482"/>
      <c r="CR183" s="483"/>
    </row>
    <row r="184" spans="2:96" s="100" customFormat="1" ht="24" customHeight="1" thickBot="1">
      <c r="B184" s="484" t="s">
        <v>383</v>
      </c>
      <c r="C184" s="485"/>
      <c r="D184" s="485"/>
      <c r="E184" s="485"/>
      <c r="F184" s="485"/>
      <c r="G184" s="485"/>
      <c r="H184" s="486"/>
      <c r="I184" s="441"/>
      <c r="J184" s="14" t="s">
        <v>702</v>
      </c>
      <c r="K184" s="14"/>
      <c r="L184" s="440"/>
      <c r="M184" s="440"/>
      <c r="N184" s="440"/>
      <c r="O184" s="440"/>
      <c r="P184" s="440"/>
      <c r="Q184" s="440"/>
      <c r="R184" s="440"/>
      <c r="S184" s="440"/>
      <c r="T184" s="440"/>
      <c r="U184" s="440"/>
      <c r="V184" s="440"/>
      <c r="W184" s="440"/>
      <c r="X184" s="440"/>
      <c r="Y184" s="440"/>
      <c r="Z184" s="440"/>
      <c r="AA184" s="440"/>
      <c r="AB184" s="440"/>
      <c r="AC184" s="440"/>
      <c r="AD184" s="440"/>
      <c r="AE184" s="440"/>
      <c r="AF184" s="440"/>
      <c r="AG184" s="440"/>
      <c r="AH184" s="440"/>
      <c r="AI184" s="440"/>
      <c r="AJ184" s="440"/>
      <c r="AK184" s="440"/>
      <c r="AL184" s="440"/>
      <c r="AM184" s="440"/>
      <c r="AN184" s="440"/>
      <c r="AO184" s="493" t="s">
        <v>743</v>
      </c>
      <c r="AP184" s="485"/>
      <c r="AQ184" s="485"/>
      <c r="AR184" s="485"/>
      <c r="AS184" s="494"/>
      <c r="AT184" s="209"/>
      <c r="AU184" s="209"/>
      <c r="AV184" s="209"/>
      <c r="AW184" s="209"/>
      <c r="AX184" s="209"/>
      <c r="AY184" s="209"/>
      <c r="AZ184" s="215"/>
      <c r="BA184" s="484" t="s">
        <v>383</v>
      </c>
      <c r="BB184" s="485"/>
      <c r="BC184" s="485"/>
      <c r="BD184" s="485"/>
      <c r="BE184" s="485"/>
      <c r="BF184" s="485"/>
      <c r="BG184" s="486"/>
      <c r="BH184" s="441"/>
      <c r="BI184" s="14" t="s">
        <v>702</v>
      </c>
      <c r="BJ184" s="14"/>
      <c r="BK184" s="440"/>
      <c r="BL184" s="440"/>
      <c r="BM184" s="440"/>
      <c r="BN184" s="440"/>
      <c r="BO184" s="440"/>
      <c r="BP184" s="440"/>
      <c r="BQ184" s="440"/>
      <c r="BR184" s="440"/>
      <c r="BS184" s="440"/>
      <c r="BT184" s="440"/>
      <c r="BU184" s="440"/>
      <c r="BV184" s="440"/>
      <c r="BW184" s="440"/>
      <c r="BX184" s="440"/>
      <c r="BY184" s="440"/>
      <c r="BZ184" s="440"/>
      <c r="CA184" s="440"/>
      <c r="CB184" s="440"/>
      <c r="CC184" s="440"/>
      <c r="CD184" s="440"/>
      <c r="CE184" s="440"/>
      <c r="CF184" s="440"/>
      <c r="CG184" s="440"/>
      <c r="CH184" s="440"/>
      <c r="CI184" s="440"/>
      <c r="CJ184" s="440"/>
      <c r="CK184" s="440"/>
      <c r="CL184" s="440"/>
      <c r="CM184" s="440"/>
      <c r="CN184" s="493" t="s">
        <v>743</v>
      </c>
      <c r="CO184" s="485"/>
      <c r="CP184" s="485"/>
      <c r="CQ184" s="485"/>
      <c r="CR184" s="494"/>
    </row>
    <row r="185" spans="2:96" ht="26.25" customHeight="1" thickBot="1">
      <c r="B185" s="487"/>
      <c r="C185" s="488"/>
      <c r="D185" s="488"/>
      <c r="E185" s="488"/>
      <c r="F185" s="488"/>
      <c r="G185" s="488"/>
      <c r="H185" s="489"/>
      <c r="I185" s="296"/>
      <c r="J185" s="91"/>
      <c r="K185" s="285" t="s">
        <v>662</v>
      </c>
      <c r="L185" s="285"/>
      <c r="M185" s="285"/>
      <c r="N185" s="17"/>
      <c r="O185" s="548"/>
      <c r="P185" s="549"/>
      <c r="Q185" s="14"/>
      <c r="R185" s="98"/>
      <c r="S185" s="520" t="s">
        <v>730</v>
      </c>
      <c r="T185" s="520"/>
      <c r="U185" s="520"/>
      <c r="V185" s="520"/>
      <c r="W185" s="520"/>
      <c r="X185" s="520"/>
      <c r="Y185" s="520"/>
      <c r="Z185" s="520"/>
      <c r="AA185" s="520"/>
      <c r="AB185" s="520"/>
      <c r="AC185" s="520"/>
      <c r="AD185" s="520"/>
      <c r="AE185" s="520"/>
      <c r="AF185" s="520"/>
      <c r="AG185" s="520"/>
      <c r="AH185" s="520"/>
      <c r="AI185" s="520"/>
      <c r="AJ185" s="520"/>
      <c r="AK185" s="520"/>
      <c r="AL185" s="520"/>
      <c r="AM185" s="520"/>
      <c r="AN185" s="698"/>
      <c r="AO185" s="495"/>
      <c r="AP185" s="488"/>
      <c r="AQ185" s="488"/>
      <c r="AR185" s="488"/>
      <c r="AS185" s="496"/>
      <c r="BA185" s="487"/>
      <c r="BB185" s="488"/>
      <c r="BC185" s="488"/>
      <c r="BD185" s="488"/>
      <c r="BE185" s="488"/>
      <c r="BF185" s="488"/>
      <c r="BG185" s="489"/>
      <c r="BH185" s="171"/>
      <c r="BI185" s="91"/>
      <c r="BJ185" s="165" t="s">
        <v>662</v>
      </c>
      <c r="BK185" s="165"/>
      <c r="BL185" s="165"/>
      <c r="BM185" s="17"/>
      <c r="BN185" s="548" t="s">
        <v>708</v>
      </c>
      <c r="BO185" s="549"/>
      <c r="BQ185" s="98"/>
      <c r="BR185" s="520" t="s">
        <v>730</v>
      </c>
      <c r="BS185" s="520"/>
      <c r="BT185" s="520"/>
      <c r="BU185" s="520"/>
      <c r="BV185" s="520"/>
      <c r="BW185" s="520"/>
      <c r="BX185" s="520"/>
      <c r="BY185" s="520"/>
      <c r="BZ185" s="520"/>
      <c r="CA185" s="520"/>
      <c r="CB185" s="520"/>
      <c r="CC185" s="520"/>
      <c r="CD185" s="520"/>
      <c r="CE185" s="520"/>
      <c r="CF185" s="520"/>
      <c r="CG185" s="520"/>
      <c r="CH185" s="520"/>
      <c r="CI185" s="520"/>
      <c r="CJ185" s="520"/>
      <c r="CK185" s="520"/>
      <c r="CL185" s="520"/>
      <c r="CM185" s="698"/>
      <c r="CN185" s="495"/>
      <c r="CO185" s="488"/>
      <c r="CP185" s="488"/>
      <c r="CQ185" s="488"/>
      <c r="CR185" s="496"/>
    </row>
    <row r="186" spans="2:96" ht="33.75" customHeight="1" thickBot="1">
      <c r="B186" s="487"/>
      <c r="C186" s="488"/>
      <c r="D186" s="488"/>
      <c r="E186" s="488"/>
      <c r="F186" s="488"/>
      <c r="G186" s="488"/>
      <c r="H186" s="489"/>
      <c r="I186" s="296"/>
      <c r="J186" s="91"/>
      <c r="K186" s="555" t="s">
        <v>663</v>
      </c>
      <c r="L186" s="555"/>
      <c r="M186" s="555"/>
      <c r="N186" s="556"/>
      <c r="O186" s="545"/>
      <c r="P186" s="546"/>
      <c r="Q186" s="547"/>
      <c r="R186" s="98"/>
      <c r="S186" s="520"/>
      <c r="T186" s="520"/>
      <c r="U186" s="520"/>
      <c r="V186" s="520"/>
      <c r="W186" s="520"/>
      <c r="X186" s="520"/>
      <c r="Y186" s="520"/>
      <c r="Z186" s="520"/>
      <c r="AA186" s="520"/>
      <c r="AB186" s="520"/>
      <c r="AC186" s="520"/>
      <c r="AD186" s="520"/>
      <c r="AE186" s="520"/>
      <c r="AF186" s="520"/>
      <c r="AG186" s="520"/>
      <c r="AH186" s="520"/>
      <c r="AI186" s="520"/>
      <c r="AJ186" s="520"/>
      <c r="AK186" s="520"/>
      <c r="AL186" s="520"/>
      <c r="AM186" s="520"/>
      <c r="AN186" s="698"/>
      <c r="AO186" s="495"/>
      <c r="AP186" s="488"/>
      <c r="AQ186" s="488"/>
      <c r="AR186" s="488"/>
      <c r="AS186" s="496"/>
      <c r="BA186" s="487"/>
      <c r="BB186" s="488"/>
      <c r="BC186" s="488"/>
      <c r="BD186" s="488"/>
      <c r="BE186" s="488"/>
      <c r="BF186" s="488"/>
      <c r="BG186" s="489"/>
      <c r="BH186" s="171"/>
      <c r="BI186" s="91"/>
      <c r="BJ186" s="555" t="s">
        <v>663</v>
      </c>
      <c r="BK186" s="555"/>
      <c r="BL186" s="555"/>
      <c r="BM186" s="556"/>
      <c r="BN186" s="545" t="s">
        <v>709</v>
      </c>
      <c r="BO186" s="546"/>
      <c r="BP186" s="547"/>
      <c r="BQ186" s="98"/>
      <c r="BR186" s="520"/>
      <c r="BS186" s="520"/>
      <c r="BT186" s="520"/>
      <c r="BU186" s="520"/>
      <c r="BV186" s="520"/>
      <c r="BW186" s="520"/>
      <c r="BX186" s="520"/>
      <c r="BY186" s="520"/>
      <c r="BZ186" s="520"/>
      <c r="CA186" s="520"/>
      <c r="CB186" s="520"/>
      <c r="CC186" s="520"/>
      <c r="CD186" s="520"/>
      <c r="CE186" s="520"/>
      <c r="CF186" s="520"/>
      <c r="CG186" s="520"/>
      <c r="CH186" s="520"/>
      <c r="CI186" s="520"/>
      <c r="CJ186" s="520"/>
      <c r="CK186" s="520"/>
      <c r="CL186" s="520"/>
      <c r="CM186" s="698"/>
      <c r="CN186" s="495"/>
      <c r="CO186" s="488"/>
      <c r="CP186" s="488"/>
      <c r="CQ186" s="488"/>
      <c r="CR186" s="496"/>
    </row>
    <row r="187" spans="2:96" s="100" customFormat="1" ht="26.25" customHeight="1">
      <c r="B187" s="487"/>
      <c r="C187" s="488"/>
      <c r="D187" s="488"/>
      <c r="E187" s="488"/>
      <c r="F187" s="488"/>
      <c r="G187" s="488"/>
      <c r="H187" s="489"/>
      <c r="I187" s="101"/>
      <c r="J187" s="185"/>
      <c r="K187" s="285"/>
      <c r="L187" s="285"/>
      <c r="M187" s="285"/>
      <c r="N187" s="17"/>
      <c r="O187" s="186"/>
      <c r="P187" s="98"/>
      <c r="Q187" s="98"/>
      <c r="R187" s="98"/>
      <c r="S187" s="520"/>
      <c r="T187" s="520"/>
      <c r="U187" s="520"/>
      <c r="V187" s="520"/>
      <c r="W187" s="520"/>
      <c r="X187" s="520"/>
      <c r="Y187" s="520"/>
      <c r="Z187" s="520"/>
      <c r="AA187" s="520"/>
      <c r="AB187" s="520"/>
      <c r="AC187" s="520"/>
      <c r="AD187" s="520"/>
      <c r="AE187" s="520"/>
      <c r="AF187" s="520"/>
      <c r="AG187" s="520"/>
      <c r="AH187" s="520"/>
      <c r="AI187" s="520"/>
      <c r="AJ187" s="520"/>
      <c r="AK187" s="520"/>
      <c r="AL187" s="520"/>
      <c r="AM187" s="520"/>
      <c r="AN187" s="698"/>
      <c r="AO187" s="495"/>
      <c r="AP187" s="488"/>
      <c r="AQ187" s="488"/>
      <c r="AR187" s="488"/>
      <c r="AS187" s="496"/>
      <c r="AT187" s="209"/>
      <c r="AU187" s="209"/>
      <c r="AV187" s="209"/>
      <c r="AW187" s="209"/>
      <c r="AX187" s="209"/>
      <c r="AY187" s="209"/>
      <c r="AZ187" s="215"/>
      <c r="BA187" s="487"/>
      <c r="BB187" s="488"/>
      <c r="BC187" s="488"/>
      <c r="BD187" s="488"/>
      <c r="BE187" s="488"/>
      <c r="BF187" s="488"/>
      <c r="BG187" s="489"/>
      <c r="BH187" s="101"/>
      <c r="BI187" s="185"/>
      <c r="BJ187" s="165"/>
      <c r="BK187" s="165"/>
      <c r="BL187" s="165"/>
      <c r="BM187" s="17"/>
      <c r="BN187" s="186"/>
      <c r="BO187" s="98"/>
      <c r="BQ187" s="98"/>
      <c r="BR187" s="520"/>
      <c r="BS187" s="520"/>
      <c r="BT187" s="520"/>
      <c r="BU187" s="520"/>
      <c r="BV187" s="520"/>
      <c r="BW187" s="520"/>
      <c r="BX187" s="520"/>
      <c r="BY187" s="520"/>
      <c r="BZ187" s="520"/>
      <c r="CA187" s="520"/>
      <c r="CB187" s="520"/>
      <c r="CC187" s="520"/>
      <c r="CD187" s="520"/>
      <c r="CE187" s="520"/>
      <c r="CF187" s="520"/>
      <c r="CG187" s="520"/>
      <c r="CH187" s="520"/>
      <c r="CI187" s="520"/>
      <c r="CJ187" s="520"/>
      <c r="CK187" s="520"/>
      <c r="CL187" s="520"/>
      <c r="CM187" s="698"/>
      <c r="CN187" s="495"/>
      <c r="CO187" s="488"/>
      <c r="CP187" s="488"/>
      <c r="CQ187" s="488"/>
      <c r="CR187" s="496"/>
    </row>
    <row r="188" spans="2:96" s="100" customFormat="1" ht="26.25" customHeight="1">
      <c r="B188" s="487"/>
      <c r="C188" s="488"/>
      <c r="D188" s="488"/>
      <c r="E188" s="488"/>
      <c r="F188" s="488"/>
      <c r="G188" s="488"/>
      <c r="H188" s="489"/>
      <c r="I188" s="101"/>
      <c r="J188" s="185"/>
      <c r="K188" s="550" t="s">
        <v>287</v>
      </c>
      <c r="L188" s="550"/>
      <c r="M188" s="550"/>
      <c r="N188" s="550"/>
      <c r="O188" s="550"/>
      <c r="P188" s="550"/>
      <c r="Q188" s="98"/>
      <c r="R188" s="550" t="s">
        <v>336</v>
      </c>
      <c r="S188" s="550"/>
      <c r="T188" s="550"/>
      <c r="U188" s="550"/>
      <c r="V188" s="550"/>
      <c r="W188" s="550"/>
      <c r="X188" s="550"/>
      <c r="Y188" s="550"/>
      <c r="Z188" s="550"/>
      <c r="AA188" s="550"/>
      <c r="AB188" s="550"/>
      <c r="AC188" s="550"/>
      <c r="AD188" s="550"/>
      <c r="AE188" s="286"/>
      <c r="AF188" s="286"/>
      <c r="AG188" s="286"/>
      <c r="AH188" s="286"/>
      <c r="AI188" s="286"/>
      <c r="AJ188" s="286"/>
      <c r="AK188" s="286"/>
      <c r="AL188" s="286"/>
      <c r="AM188" s="286"/>
      <c r="AN188" s="287"/>
      <c r="AO188" s="495"/>
      <c r="AP188" s="488"/>
      <c r="AQ188" s="488"/>
      <c r="AR188" s="488"/>
      <c r="AS188" s="496"/>
      <c r="AT188" s="209"/>
      <c r="AU188" s="209"/>
      <c r="AV188" s="209"/>
      <c r="AW188" s="209"/>
      <c r="AX188" s="209"/>
      <c r="AY188" s="209"/>
      <c r="AZ188" s="215"/>
      <c r="BA188" s="487"/>
      <c r="BB188" s="488"/>
      <c r="BC188" s="488"/>
      <c r="BD188" s="488"/>
      <c r="BE188" s="488"/>
      <c r="BF188" s="488"/>
      <c r="BG188" s="489"/>
      <c r="BH188" s="101"/>
      <c r="BI188" s="185"/>
      <c r="BJ188" s="550" t="s">
        <v>287</v>
      </c>
      <c r="BK188" s="550"/>
      <c r="BL188" s="550"/>
      <c r="BM188" s="550"/>
      <c r="BN188" s="550"/>
      <c r="BO188" s="550"/>
      <c r="BQ188" s="550" t="s">
        <v>336</v>
      </c>
      <c r="BR188" s="550"/>
      <c r="BS188" s="550"/>
      <c r="BT188" s="550"/>
      <c r="BU188" s="550"/>
      <c r="BV188" s="550"/>
      <c r="BW188" s="550"/>
      <c r="BX188" s="550"/>
      <c r="BY188" s="550"/>
      <c r="BZ188" s="550"/>
      <c r="CA188" s="550"/>
      <c r="CB188" s="550"/>
      <c r="CC188" s="550"/>
      <c r="CD188" s="167"/>
      <c r="CE188" s="167"/>
      <c r="CF188" s="167"/>
      <c r="CG188" s="167"/>
      <c r="CH188" s="167"/>
      <c r="CI188" s="167"/>
      <c r="CJ188" s="167"/>
      <c r="CK188" s="167"/>
      <c r="CL188" s="167"/>
      <c r="CM188" s="168"/>
      <c r="CN188" s="495"/>
      <c r="CO188" s="488"/>
      <c r="CP188" s="488"/>
      <c r="CQ188" s="488"/>
      <c r="CR188" s="496"/>
    </row>
    <row r="189" spans="2:96" s="100" customFormat="1" ht="63" customHeight="1">
      <c r="B189" s="487"/>
      <c r="C189" s="488"/>
      <c r="D189" s="488"/>
      <c r="E189" s="488"/>
      <c r="F189" s="488"/>
      <c r="G189" s="488"/>
      <c r="H189" s="489"/>
      <c r="I189" s="101"/>
      <c r="J189" s="185"/>
      <c r="K189" s="554" t="s">
        <v>332</v>
      </c>
      <c r="L189" s="554"/>
      <c r="M189" s="554"/>
      <c r="N189" s="554"/>
      <c r="O189" s="528"/>
      <c r="P189" s="528"/>
      <c r="Q189" s="98"/>
      <c r="R189" s="98"/>
      <c r="S189" s="286"/>
      <c r="T189" s="286"/>
      <c r="U189" s="286"/>
      <c r="V189" s="286"/>
      <c r="W189" s="286"/>
      <c r="X189" s="286"/>
      <c r="Y189" s="286"/>
      <c r="Z189" s="286"/>
      <c r="AA189" s="286"/>
      <c r="AB189" s="286"/>
      <c r="AC189" s="286"/>
      <c r="AD189" s="286"/>
      <c r="AE189" s="286"/>
      <c r="AF189" s="286"/>
      <c r="AG189" s="286"/>
      <c r="AH189" s="286"/>
      <c r="AI189" s="286"/>
      <c r="AJ189" s="286"/>
      <c r="AK189" s="286"/>
      <c r="AL189" s="286"/>
      <c r="AM189" s="286"/>
      <c r="AN189" s="287"/>
      <c r="AO189" s="495"/>
      <c r="AP189" s="488"/>
      <c r="AQ189" s="488"/>
      <c r="AR189" s="488"/>
      <c r="AS189" s="496"/>
      <c r="AT189" s="209"/>
      <c r="AU189" s="209"/>
      <c r="AV189" s="209"/>
      <c r="AW189" s="209"/>
      <c r="AX189" s="209"/>
      <c r="AY189" s="209"/>
      <c r="AZ189" s="215"/>
      <c r="BA189" s="487"/>
      <c r="BB189" s="488"/>
      <c r="BC189" s="488"/>
      <c r="BD189" s="488"/>
      <c r="BE189" s="488"/>
      <c r="BF189" s="488"/>
      <c r="BG189" s="489"/>
      <c r="BH189" s="101"/>
      <c r="BI189" s="185"/>
      <c r="BJ189" s="554" t="s">
        <v>332</v>
      </c>
      <c r="BK189" s="554"/>
      <c r="BL189" s="554"/>
      <c r="BM189" s="554"/>
      <c r="BN189" s="528"/>
      <c r="BO189" s="528"/>
      <c r="BQ189" s="98"/>
      <c r="BR189" s="167"/>
      <c r="BS189" s="167"/>
      <c r="BT189" s="167"/>
      <c r="BU189" s="167"/>
      <c r="BV189" s="167"/>
      <c r="BW189" s="167"/>
      <c r="BX189" s="167"/>
      <c r="BY189" s="167"/>
      <c r="BZ189" s="167"/>
      <c r="CA189" s="167"/>
      <c r="CB189" s="167"/>
      <c r="CC189" s="167"/>
      <c r="CD189" s="167"/>
      <c r="CE189" s="167"/>
      <c r="CF189" s="167"/>
      <c r="CG189" s="167"/>
      <c r="CH189" s="167"/>
      <c r="CI189" s="167"/>
      <c r="CJ189" s="167"/>
      <c r="CK189" s="167"/>
      <c r="CL189" s="167"/>
      <c r="CM189" s="168"/>
      <c r="CN189" s="495"/>
      <c r="CO189" s="488"/>
      <c r="CP189" s="488"/>
      <c r="CQ189" s="488"/>
      <c r="CR189" s="496"/>
    </row>
    <row r="190" spans="2:96" s="100" customFormat="1" ht="37.5" customHeight="1">
      <c r="B190" s="487"/>
      <c r="C190" s="488"/>
      <c r="D190" s="488"/>
      <c r="E190" s="488"/>
      <c r="F190" s="488"/>
      <c r="G190" s="488"/>
      <c r="H190" s="489"/>
      <c r="I190" s="101"/>
      <c r="J190" s="185"/>
      <c r="K190" s="635" t="s">
        <v>333</v>
      </c>
      <c r="L190" s="635"/>
      <c r="M190" s="635"/>
      <c r="N190" s="635"/>
      <c r="O190" s="528"/>
      <c r="P190" s="528"/>
      <c r="Q190" s="98"/>
      <c r="R190" s="98"/>
      <c r="S190" s="286"/>
      <c r="T190" s="286"/>
      <c r="U190" s="286"/>
      <c r="V190" s="286"/>
      <c r="W190" s="286"/>
      <c r="X190" s="286"/>
      <c r="Y190" s="286"/>
      <c r="Z190" s="286"/>
      <c r="AA190" s="286"/>
      <c r="AB190" s="286"/>
      <c r="AC190" s="286"/>
      <c r="AD190" s="286"/>
      <c r="AE190" s="286"/>
      <c r="AF190" s="286"/>
      <c r="AG190" s="286"/>
      <c r="AH190" s="286"/>
      <c r="AI190" s="286"/>
      <c r="AJ190" s="286"/>
      <c r="AK190" s="286"/>
      <c r="AL190" s="286"/>
      <c r="AM190" s="286"/>
      <c r="AN190" s="287"/>
      <c r="AO190" s="495"/>
      <c r="AP190" s="488"/>
      <c r="AQ190" s="488"/>
      <c r="AR190" s="488"/>
      <c r="AS190" s="496"/>
      <c r="AT190" s="209"/>
      <c r="AU190" s="209"/>
      <c r="AV190" s="209"/>
      <c r="AW190" s="209"/>
      <c r="AX190" s="209"/>
      <c r="AY190" s="209"/>
      <c r="AZ190" s="215"/>
      <c r="BA190" s="487"/>
      <c r="BB190" s="488"/>
      <c r="BC190" s="488"/>
      <c r="BD190" s="488"/>
      <c r="BE190" s="488"/>
      <c r="BF190" s="488"/>
      <c r="BG190" s="489"/>
      <c r="BH190" s="101"/>
      <c r="BI190" s="185"/>
      <c r="BJ190" s="635" t="s">
        <v>333</v>
      </c>
      <c r="BK190" s="635"/>
      <c r="BL190" s="635"/>
      <c r="BM190" s="635"/>
      <c r="BN190" s="528"/>
      <c r="BO190" s="528"/>
      <c r="BQ190" s="98"/>
      <c r="BR190" s="167"/>
      <c r="BS190" s="167"/>
      <c r="BT190" s="167"/>
      <c r="BU190" s="167"/>
      <c r="BV190" s="167"/>
      <c r="BW190" s="167"/>
      <c r="BX190" s="167"/>
      <c r="BY190" s="167"/>
      <c r="BZ190" s="167"/>
      <c r="CA190" s="167"/>
      <c r="CB190" s="167"/>
      <c r="CC190" s="167"/>
      <c r="CD190" s="167"/>
      <c r="CE190" s="167"/>
      <c r="CF190" s="167"/>
      <c r="CG190" s="167"/>
      <c r="CH190" s="167"/>
      <c r="CI190" s="167"/>
      <c r="CJ190" s="167"/>
      <c r="CK190" s="167"/>
      <c r="CL190" s="167"/>
      <c r="CM190" s="168"/>
      <c r="CN190" s="495"/>
      <c r="CO190" s="488"/>
      <c r="CP190" s="488"/>
      <c r="CQ190" s="488"/>
      <c r="CR190" s="496"/>
    </row>
    <row r="191" spans="2:96" s="100" customFormat="1" ht="37.5" customHeight="1">
      <c r="B191" s="487"/>
      <c r="C191" s="488"/>
      <c r="D191" s="488"/>
      <c r="E191" s="488"/>
      <c r="F191" s="488"/>
      <c r="G191" s="488"/>
      <c r="H191" s="489"/>
      <c r="I191" s="101"/>
      <c r="J191" s="185"/>
      <c r="K191" s="554" t="s">
        <v>334</v>
      </c>
      <c r="L191" s="554"/>
      <c r="M191" s="554"/>
      <c r="N191" s="554"/>
      <c r="O191" s="528"/>
      <c r="P191" s="528"/>
      <c r="Q191" s="98"/>
      <c r="R191" s="98"/>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7"/>
      <c r="AO191" s="495"/>
      <c r="AP191" s="488"/>
      <c r="AQ191" s="488"/>
      <c r="AR191" s="488"/>
      <c r="AS191" s="496"/>
      <c r="AT191" s="209"/>
      <c r="AU191" s="209"/>
      <c r="AV191" s="209"/>
      <c r="AW191" s="209"/>
      <c r="AX191" s="209"/>
      <c r="AY191" s="209"/>
      <c r="AZ191" s="215"/>
      <c r="BA191" s="487"/>
      <c r="BB191" s="488"/>
      <c r="BC191" s="488"/>
      <c r="BD191" s="488"/>
      <c r="BE191" s="488"/>
      <c r="BF191" s="488"/>
      <c r="BG191" s="489"/>
      <c r="BH191" s="101"/>
      <c r="BI191" s="185"/>
      <c r="BJ191" s="554" t="s">
        <v>334</v>
      </c>
      <c r="BK191" s="554"/>
      <c r="BL191" s="554"/>
      <c r="BM191" s="554"/>
      <c r="BN191" s="528"/>
      <c r="BO191" s="528"/>
      <c r="BQ191" s="98"/>
      <c r="BR191" s="167"/>
      <c r="BS191" s="167"/>
      <c r="BT191" s="167"/>
      <c r="BU191" s="167"/>
      <c r="BV191" s="167"/>
      <c r="BW191" s="167"/>
      <c r="BX191" s="167"/>
      <c r="BY191" s="167"/>
      <c r="BZ191" s="167"/>
      <c r="CA191" s="167"/>
      <c r="CB191" s="167"/>
      <c r="CC191" s="167"/>
      <c r="CD191" s="167"/>
      <c r="CE191" s="167"/>
      <c r="CF191" s="167"/>
      <c r="CG191" s="167"/>
      <c r="CH191" s="167"/>
      <c r="CI191" s="167"/>
      <c r="CJ191" s="167"/>
      <c r="CK191" s="167"/>
      <c r="CL191" s="167"/>
      <c r="CM191" s="168"/>
      <c r="CN191" s="495"/>
      <c r="CO191" s="488"/>
      <c r="CP191" s="488"/>
      <c r="CQ191" s="488"/>
      <c r="CR191" s="496"/>
    </row>
    <row r="192" spans="2:96" s="100" customFormat="1" ht="16.5" customHeight="1">
      <c r="B192" s="487"/>
      <c r="C192" s="488"/>
      <c r="D192" s="488"/>
      <c r="E192" s="488"/>
      <c r="F192" s="488"/>
      <c r="G192" s="488"/>
      <c r="H192" s="489"/>
      <c r="I192" s="101"/>
      <c r="J192" s="185"/>
      <c r="K192" s="635" t="s">
        <v>335</v>
      </c>
      <c r="L192" s="635"/>
      <c r="M192" s="635"/>
      <c r="N192" s="635"/>
      <c r="O192" s="528"/>
      <c r="P192" s="528"/>
      <c r="Q192" s="98"/>
      <c r="R192" s="98"/>
      <c r="S192" s="286"/>
      <c r="T192" s="286"/>
      <c r="U192" s="286"/>
      <c r="V192" s="286"/>
      <c r="W192" s="286"/>
      <c r="X192" s="286"/>
      <c r="Y192" s="286"/>
      <c r="Z192" s="286"/>
      <c r="AA192" s="286"/>
      <c r="AB192" s="286"/>
      <c r="AC192" s="286"/>
      <c r="AD192" s="286"/>
      <c r="AE192" s="286"/>
      <c r="AF192" s="286"/>
      <c r="AG192" s="286"/>
      <c r="AH192" s="286"/>
      <c r="AI192" s="286"/>
      <c r="AJ192" s="286"/>
      <c r="AK192" s="286"/>
      <c r="AL192" s="286"/>
      <c r="AM192" s="286"/>
      <c r="AN192" s="287"/>
      <c r="AO192" s="495"/>
      <c r="AP192" s="488"/>
      <c r="AQ192" s="488"/>
      <c r="AR192" s="488"/>
      <c r="AS192" s="496"/>
      <c r="AT192" s="209"/>
      <c r="AU192" s="209"/>
      <c r="AV192" s="209"/>
      <c r="AW192" s="209"/>
      <c r="AX192" s="209"/>
      <c r="AY192" s="209"/>
      <c r="AZ192" s="215"/>
      <c r="BA192" s="487"/>
      <c r="BB192" s="488"/>
      <c r="BC192" s="488"/>
      <c r="BD192" s="488"/>
      <c r="BE192" s="488"/>
      <c r="BF192" s="488"/>
      <c r="BG192" s="489"/>
      <c r="BH192" s="101"/>
      <c r="BI192" s="185"/>
      <c r="BJ192" s="635" t="s">
        <v>335</v>
      </c>
      <c r="BK192" s="635"/>
      <c r="BL192" s="635"/>
      <c r="BM192" s="635"/>
      <c r="BN192" s="528"/>
      <c r="BO192" s="528"/>
      <c r="BQ192" s="98"/>
      <c r="BR192" s="167"/>
      <c r="BS192" s="167"/>
      <c r="BT192" s="167"/>
      <c r="BU192" s="167"/>
      <c r="BV192" s="167"/>
      <c r="BW192" s="167"/>
      <c r="BX192" s="167"/>
      <c r="BY192" s="167"/>
      <c r="BZ192" s="167"/>
      <c r="CA192" s="167"/>
      <c r="CB192" s="167"/>
      <c r="CC192" s="167"/>
      <c r="CD192" s="167"/>
      <c r="CE192" s="167"/>
      <c r="CF192" s="167"/>
      <c r="CG192" s="167"/>
      <c r="CH192" s="167"/>
      <c r="CI192" s="167"/>
      <c r="CJ192" s="167"/>
      <c r="CK192" s="167"/>
      <c r="CL192" s="167"/>
      <c r="CM192" s="168"/>
      <c r="CN192" s="495"/>
      <c r="CO192" s="488"/>
      <c r="CP192" s="488"/>
      <c r="CQ192" s="488"/>
      <c r="CR192" s="496"/>
    </row>
    <row r="193" spans="2:96" s="100" customFormat="1" ht="8.1" customHeight="1">
      <c r="B193" s="487"/>
      <c r="C193" s="488"/>
      <c r="D193" s="488"/>
      <c r="E193" s="488"/>
      <c r="F193" s="488"/>
      <c r="G193" s="488"/>
      <c r="H193" s="489"/>
      <c r="I193" s="101"/>
      <c r="J193" s="185"/>
      <c r="K193" s="409"/>
      <c r="L193" s="409"/>
      <c r="M193" s="409"/>
      <c r="N193" s="409"/>
      <c r="P193" s="409"/>
      <c r="Q193" s="98"/>
      <c r="R193" s="98"/>
      <c r="S193" s="407"/>
      <c r="T193" s="407"/>
      <c r="U193" s="407"/>
      <c r="V193" s="407"/>
      <c r="W193" s="407"/>
      <c r="X193" s="407"/>
      <c r="Y193" s="407"/>
      <c r="Z193" s="407"/>
      <c r="AA193" s="407"/>
      <c r="AB193" s="407"/>
      <c r="AC193" s="407"/>
      <c r="AD193" s="407"/>
      <c r="AE193" s="407"/>
      <c r="AF193" s="407"/>
      <c r="AG193" s="407"/>
      <c r="AH193" s="407"/>
      <c r="AI193" s="407"/>
      <c r="AJ193" s="407"/>
      <c r="AK193" s="407"/>
      <c r="AL193" s="407"/>
      <c r="AM193" s="407"/>
      <c r="AN193" s="408"/>
      <c r="AO193" s="495"/>
      <c r="AP193" s="488"/>
      <c r="AQ193" s="488"/>
      <c r="AR193" s="488"/>
      <c r="AS193" s="496"/>
      <c r="AT193" s="209"/>
      <c r="AU193" s="209"/>
      <c r="AV193" s="209"/>
      <c r="AW193" s="209"/>
      <c r="AX193" s="209"/>
      <c r="AY193" s="209"/>
      <c r="AZ193" s="215"/>
      <c r="BA193" s="487"/>
      <c r="BB193" s="488"/>
      <c r="BC193" s="488"/>
      <c r="BD193" s="488"/>
      <c r="BE193" s="488"/>
      <c r="BF193" s="488"/>
      <c r="BG193" s="489"/>
      <c r="BH193" s="101"/>
      <c r="BI193" s="185"/>
      <c r="BJ193" s="409"/>
      <c r="BK193" s="409"/>
      <c r="BL193" s="409"/>
      <c r="BM193" s="409"/>
      <c r="BN193" s="409"/>
      <c r="BO193" s="409"/>
      <c r="BQ193" s="98"/>
      <c r="BR193" s="407"/>
      <c r="BS193" s="407"/>
      <c r="BT193" s="407"/>
      <c r="BU193" s="407"/>
      <c r="BV193" s="407"/>
      <c r="BW193" s="407"/>
      <c r="BX193" s="407"/>
      <c r="BY193" s="407"/>
      <c r="BZ193" s="407"/>
      <c r="CA193" s="407"/>
      <c r="CB193" s="407"/>
      <c r="CC193" s="407"/>
      <c r="CD193" s="407"/>
      <c r="CE193" s="407"/>
      <c r="CF193" s="407"/>
      <c r="CG193" s="407"/>
      <c r="CH193" s="407"/>
      <c r="CI193" s="407"/>
      <c r="CJ193" s="407"/>
      <c r="CK193" s="407"/>
      <c r="CL193" s="407"/>
      <c r="CM193" s="407"/>
      <c r="CN193" s="495"/>
      <c r="CO193" s="488"/>
      <c r="CP193" s="488"/>
      <c r="CQ193" s="488"/>
      <c r="CR193" s="496"/>
    </row>
    <row r="194" spans="2:96" s="100" customFormat="1" ht="26.25" customHeight="1">
      <c r="B194" s="487"/>
      <c r="C194" s="488"/>
      <c r="D194" s="488"/>
      <c r="E194" s="488"/>
      <c r="F194" s="488"/>
      <c r="G194" s="488"/>
      <c r="H194" s="489"/>
      <c r="I194" s="101"/>
      <c r="J194" s="98" t="s">
        <v>536</v>
      </c>
      <c r="K194" s="284"/>
      <c r="L194" s="284"/>
      <c r="M194" s="284"/>
      <c r="N194" s="17"/>
      <c r="O194" s="186"/>
      <c r="P194" s="98"/>
      <c r="Q194" s="98"/>
      <c r="R194" s="191"/>
      <c r="S194" s="191"/>
      <c r="T194" s="191"/>
      <c r="U194" s="191"/>
      <c r="V194" s="191"/>
      <c r="W194" s="191"/>
      <c r="X194" s="191"/>
      <c r="Y194" s="191"/>
      <c r="Z194" s="191"/>
      <c r="AA194" s="191"/>
      <c r="AB194" s="191"/>
      <c r="AC194" s="191"/>
      <c r="AD194" s="191"/>
      <c r="AE194" s="191"/>
      <c r="AF194" s="191"/>
      <c r="AG194" s="191"/>
      <c r="AH194" s="191"/>
      <c r="AI194" s="191"/>
      <c r="AJ194" s="191"/>
      <c r="AK194" s="191"/>
      <c r="AL194" s="191"/>
      <c r="AM194" s="191"/>
      <c r="AN194" s="287"/>
      <c r="AO194" s="495"/>
      <c r="AP194" s="488"/>
      <c r="AQ194" s="488"/>
      <c r="AR194" s="488"/>
      <c r="AS194" s="496"/>
      <c r="AT194" s="209"/>
      <c r="AU194" s="209"/>
      <c r="AV194" s="209"/>
      <c r="AW194" s="209"/>
      <c r="AX194" s="209"/>
      <c r="AY194" s="209"/>
      <c r="AZ194" s="215"/>
      <c r="BA194" s="487"/>
      <c r="BB194" s="488"/>
      <c r="BC194" s="488"/>
      <c r="BD194" s="488"/>
      <c r="BE194" s="488"/>
      <c r="BF194" s="488"/>
      <c r="BG194" s="489"/>
      <c r="BH194" s="101"/>
      <c r="BI194" s="98" t="s">
        <v>536</v>
      </c>
      <c r="BJ194" s="197"/>
      <c r="BK194" s="197"/>
      <c r="BL194" s="197"/>
      <c r="BM194" s="17"/>
      <c r="BN194" s="186"/>
      <c r="BO194" s="98"/>
      <c r="BQ194" s="191"/>
      <c r="BR194" s="191"/>
      <c r="BS194" s="191"/>
      <c r="BT194" s="191"/>
      <c r="BU194" s="191"/>
      <c r="BV194" s="191"/>
      <c r="BW194" s="191"/>
      <c r="BX194" s="191"/>
      <c r="BY194" s="191"/>
      <c r="BZ194" s="191"/>
      <c r="CA194" s="191"/>
      <c r="CB194" s="191"/>
      <c r="CC194" s="191"/>
      <c r="CD194" s="191"/>
      <c r="CE194" s="191"/>
      <c r="CF194" s="191"/>
      <c r="CG194" s="191"/>
      <c r="CH194" s="191"/>
      <c r="CI194" s="191"/>
      <c r="CJ194" s="191"/>
      <c r="CK194" s="191"/>
      <c r="CL194" s="191"/>
      <c r="CN194" s="495"/>
      <c r="CO194" s="488"/>
      <c r="CP194" s="488"/>
      <c r="CQ194" s="488"/>
      <c r="CR194" s="496"/>
    </row>
    <row r="195" spans="2:96" s="100" customFormat="1" ht="36" customHeight="1">
      <c r="B195" s="487"/>
      <c r="C195" s="488"/>
      <c r="D195" s="488"/>
      <c r="E195" s="488"/>
      <c r="F195" s="488"/>
      <c r="G195" s="488"/>
      <c r="H195" s="489"/>
      <c r="I195" s="101"/>
      <c r="J195" s="541" t="s">
        <v>373</v>
      </c>
      <c r="K195" s="542"/>
      <c r="L195" s="542"/>
      <c r="M195" s="542"/>
      <c r="N195" s="542"/>
      <c r="O195" s="542"/>
      <c r="P195" s="542"/>
      <c r="Q195" s="542"/>
      <c r="R195" s="542"/>
      <c r="S195" s="542"/>
      <c r="T195" s="542"/>
      <c r="U195" s="542"/>
      <c r="V195" s="542"/>
      <c r="W195" s="542"/>
      <c r="X195" s="542"/>
      <c r="Y195" s="542"/>
      <c r="Z195" s="542"/>
      <c r="AA195" s="542"/>
      <c r="AB195" s="542"/>
      <c r="AC195" s="542"/>
      <c r="AD195" s="542"/>
      <c r="AE195" s="542"/>
      <c r="AF195" s="542"/>
      <c r="AG195" s="542"/>
      <c r="AH195" s="191"/>
      <c r="AI195" s="191"/>
      <c r="AJ195" s="191"/>
      <c r="AK195" s="191"/>
      <c r="AL195" s="191"/>
      <c r="AM195" s="191"/>
      <c r="AN195" s="287"/>
      <c r="AO195" s="495"/>
      <c r="AP195" s="488"/>
      <c r="AQ195" s="488"/>
      <c r="AR195" s="488"/>
      <c r="AS195" s="496"/>
      <c r="AT195" s="209"/>
      <c r="AU195" s="209"/>
      <c r="AV195" s="209"/>
      <c r="AW195" s="209"/>
      <c r="AX195" s="209"/>
      <c r="AY195" s="209"/>
      <c r="AZ195" s="215"/>
      <c r="BA195" s="487"/>
      <c r="BB195" s="488"/>
      <c r="BC195" s="488"/>
      <c r="BD195" s="488"/>
      <c r="BE195" s="488"/>
      <c r="BF195" s="488"/>
      <c r="BG195" s="489"/>
      <c r="BH195" s="101"/>
      <c r="BI195" s="541" t="s">
        <v>373</v>
      </c>
      <c r="BJ195" s="542"/>
      <c r="BK195" s="542"/>
      <c r="BL195" s="542"/>
      <c r="BM195" s="542"/>
      <c r="BN195" s="542"/>
      <c r="BO195" s="542"/>
      <c r="BP195" s="542"/>
      <c r="BQ195" s="542"/>
      <c r="BR195" s="542"/>
      <c r="BS195" s="542"/>
      <c r="BT195" s="542"/>
      <c r="BU195" s="542"/>
      <c r="BV195" s="542"/>
      <c r="BW195" s="542"/>
      <c r="BX195" s="542"/>
      <c r="BY195" s="542"/>
      <c r="BZ195" s="542"/>
      <c r="CA195" s="542"/>
      <c r="CB195" s="542"/>
      <c r="CC195" s="542"/>
      <c r="CD195" s="542"/>
      <c r="CE195" s="542"/>
      <c r="CF195" s="542"/>
      <c r="CG195" s="191"/>
      <c r="CH195" s="191"/>
      <c r="CI195" s="191"/>
      <c r="CJ195" s="191"/>
      <c r="CK195" s="191"/>
      <c r="CL195" s="191"/>
      <c r="CN195" s="495"/>
      <c r="CO195" s="488"/>
      <c r="CP195" s="488"/>
      <c r="CQ195" s="488"/>
      <c r="CR195" s="496"/>
    </row>
    <row r="196" spans="2:96" s="100" customFormat="1" ht="36" customHeight="1" thickBot="1">
      <c r="B196" s="487"/>
      <c r="C196" s="488"/>
      <c r="D196" s="488"/>
      <c r="E196" s="488"/>
      <c r="F196" s="488"/>
      <c r="G196" s="488"/>
      <c r="H196" s="489"/>
      <c r="I196" s="101"/>
      <c r="J196" s="542"/>
      <c r="K196" s="542"/>
      <c r="L196" s="542"/>
      <c r="M196" s="542"/>
      <c r="N196" s="542"/>
      <c r="O196" s="542"/>
      <c r="P196" s="542"/>
      <c r="Q196" s="542"/>
      <c r="R196" s="542"/>
      <c r="S196" s="542"/>
      <c r="T196" s="542"/>
      <c r="U196" s="542"/>
      <c r="V196" s="542"/>
      <c r="W196" s="542"/>
      <c r="X196" s="542"/>
      <c r="Y196" s="542"/>
      <c r="Z196" s="542"/>
      <c r="AA196" s="542"/>
      <c r="AB196" s="542"/>
      <c r="AC196" s="542"/>
      <c r="AD196" s="542"/>
      <c r="AE196" s="542"/>
      <c r="AF196" s="542"/>
      <c r="AG196" s="542"/>
      <c r="AH196" s="191"/>
      <c r="AI196" s="191"/>
      <c r="AJ196" s="191"/>
      <c r="AK196" s="191"/>
      <c r="AL196" s="191"/>
      <c r="AM196" s="191"/>
      <c r="AN196" s="287"/>
      <c r="AO196" s="495"/>
      <c r="AP196" s="488"/>
      <c r="AQ196" s="488"/>
      <c r="AR196" s="488"/>
      <c r="AS196" s="496"/>
      <c r="AT196" s="209"/>
      <c r="AU196" s="209"/>
      <c r="AV196" s="209"/>
      <c r="AW196" s="209"/>
      <c r="AX196" s="209"/>
      <c r="AY196" s="209"/>
      <c r="AZ196" s="215"/>
      <c r="BA196" s="487"/>
      <c r="BB196" s="488"/>
      <c r="BC196" s="488"/>
      <c r="BD196" s="488"/>
      <c r="BE196" s="488"/>
      <c r="BF196" s="488"/>
      <c r="BG196" s="489"/>
      <c r="BH196" s="101"/>
      <c r="BI196" s="542"/>
      <c r="BJ196" s="542"/>
      <c r="BK196" s="542"/>
      <c r="BL196" s="542"/>
      <c r="BM196" s="542"/>
      <c r="BN196" s="542"/>
      <c r="BO196" s="542"/>
      <c r="BP196" s="542"/>
      <c r="BQ196" s="542"/>
      <c r="BR196" s="542"/>
      <c r="BS196" s="542"/>
      <c r="BT196" s="542"/>
      <c r="BU196" s="542"/>
      <c r="BV196" s="542"/>
      <c r="BW196" s="542"/>
      <c r="BX196" s="542"/>
      <c r="BY196" s="542"/>
      <c r="BZ196" s="542"/>
      <c r="CA196" s="542"/>
      <c r="CB196" s="542"/>
      <c r="CC196" s="542"/>
      <c r="CD196" s="542"/>
      <c r="CE196" s="542"/>
      <c r="CF196" s="542"/>
      <c r="CG196" s="191"/>
      <c r="CH196" s="191"/>
      <c r="CI196" s="191"/>
      <c r="CJ196" s="191"/>
      <c r="CK196" s="191"/>
      <c r="CL196" s="191"/>
      <c r="CN196" s="495"/>
      <c r="CO196" s="488"/>
      <c r="CP196" s="488"/>
      <c r="CQ196" s="488"/>
      <c r="CR196" s="496"/>
    </row>
    <row r="197" spans="2:96" s="100" customFormat="1" ht="38.25" customHeight="1" thickBot="1">
      <c r="B197" s="487"/>
      <c r="C197" s="488"/>
      <c r="D197" s="488"/>
      <c r="E197" s="488"/>
      <c r="F197" s="488"/>
      <c r="G197" s="488"/>
      <c r="H197" s="489"/>
      <c r="I197" s="101"/>
      <c r="J197" s="636" t="s">
        <v>501</v>
      </c>
      <c r="K197" s="636"/>
      <c r="L197" s="636"/>
      <c r="M197" s="636"/>
      <c r="N197" s="636"/>
      <c r="O197" s="636"/>
      <c r="P197" s="636"/>
      <c r="Q197" s="636"/>
      <c r="R197" s="636"/>
      <c r="S197" s="636"/>
      <c r="T197" s="636"/>
      <c r="U197" s="636"/>
      <c r="V197" s="636"/>
      <c r="W197" s="636"/>
      <c r="X197" s="636"/>
      <c r="Y197" s="637"/>
      <c r="Z197" s="202" t="str">
        <f>IF(O186="","",IF(AND(O185="1階",O186&lt;&gt;"0～0.5m"),"避けてください",IF(AND(O185="2階",OR(O186="3.0m～5.0m",O186="5.0m～10.0m")),"避けてください",IF(AND(O185="3階",O186="5.0m～10.0m"),"避けてください",IF(AND(O185="4階",O186="5.0m～10.0m"),"避けてください","可能です")))))</f>
        <v/>
      </c>
      <c r="AA197" s="203"/>
      <c r="AB197" s="203"/>
      <c r="AC197" s="203"/>
      <c r="AD197" s="203"/>
      <c r="AE197" s="203"/>
      <c r="AF197" s="203"/>
      <c r="AG197" s="203"/>
      <c r="AH197" s="203"/>
      <c r="AI197" s="204"/>
      <c r="AK197" s="191"/>
      <c r="AL197" s="191"/>
      <c r="AM197" s="191"/>
      <c r="AN197" s="287"/>
      <c r="AO197" s="495"/>
      <c r="AP197" s="488"/>
      <c r="AQ197" s="488"/>
      <c r="AR197" s="488"/>
      <c r="AS197" s="496"/>
      <c r="AT197" s="209" t="b">
        <f>IF(Z197="避けてください",FALSE,TRUE)</f>
        <v>1</v>
      </c>
      <c r="AU197" s="209" t="str">
        <f>Z197</f>
        <v/>
      </c>
      <c r="AV197" s="209"/>
      <c r="AW197" s="209"/>
      <c r="AX197" s="209"/>
      <c r="AY197" s="209"/>
      <c r="AZ197" s="215"/>
      <c r="BA197" s="487"/>
      <c r="BB197" s="488"/>
      <c r="BC197" s="488"/>
      <c r="BD197" s="488"/>
      <c r="BE197" s="488"/>
      <c r="BF197" s="488"/>
      <c r="BG197" s="489"/>
      <c r="BH197" s="101"/>
      <c r="BI197" s="636" t="s">
        <v>501</v>
      </c>
      <c r="BJ197" s="636"/>
      <c r="BK197" s="636"/>
      <c r="BL197" s="636"/>
      <c r="BM197" s="636"/>
      <c r="BN197" s="636"/>
      <c r="BO197" s="636"/>
      <c r="BP197" s="636"/>
      <c r="BQ197" s="636"/>
      <c r="BR197" s="636"/>
      <c r="BS197" s="636"/>
      <c r="BT197" s="636"/>
      <c r="BU197" s="636"/>
      <c r="BV197" s="636"/>
      <c r="BW197" s="636"/>
      <c r="BX197" s="636"/>
      <c r="BY197" s="636"/>
      <c r="BZ197" s="637"/>
      <c r="CA197" s="202" t="str">
        <f>IF(BN185="","",IF(AND(BN185="1階",BN186&lt;&gt;"0～0.5m"),"避けてください",IF(AND(BN185="2階",OR(BN186="3.0m～5.0m",BN186="5.0m～10.0m")),"避けてください",IF(AND(BN185="3階",BN186="5.0m～10.0m"),"避けてください",IF(AND(BN185="4階",BN186="5.0m～10.0m"),"避けてください","可能です")))))</f>
        <v>避けてください</v>
      </c>
      <c r="CB197" s="203"/>
      <c r="CC197" s="203"/>
      <c r="CD197" s="203"/>
      <c r="CE197" s="203"/>
      <c r="CF197" s="203"/>
      <c r="CG197" s="203"/>
      <c r="CH197" s="203"/>
      <c r="CI197" s="203"/>
      <c r="CJ197" s="204"/>
      <c r="CL197" s="191"/>
      <c r="CN197" s="495"/>
      <c r="CO197" s="488"/>
      <c r="CP197" s="488"/>
      <c r="CQ197" s="488"/>
      <c r="CR197" s="496"/>
    </row>
    <row r="198" spans="2:96" s="100" customFormat="1" ht="38.25" customHeight="1">
      <c r="B198" s="487"/>
      <c r="C198" s="488"/>
      <c r="D198" s="488"/>
      <c r="E198" s="488"/>
      <c r="F198" s="488"/>
      <c r="G198" s="488"/>
      <c r="H198" s="489"/>
      <c r="I198" s="101"/>
      <c r="J198" s="466"/>
      <c r="K198" s="466"/>
      <c r="L198" s="466"/>
      <c r="M198" s="466"/>
      <c r="N198" s="466"/>
      <c r="O198" s="466"/>
      <c r="P198" s="466"/>
      <c r="Q198" s="466"/>
      <c r="R198" s="466"/>
      <c r="S198" s="466"/>
      <c r="T198" s="466"/>
      <c r="U198" s="466"/>
      <c r="V198" s="466"/>
      <c r="W198" s="466"/>
      <c r="X198" s="466"/>
      <c r="Y198" s="466"/>
      <c r="Z198" s="469"/>
      <c r="AA198" s="464"/>
      <c r="AB198" s="464"/>
      <c r="AC198" s="464"/>
      <c r="AD198" s="464"/>
      <c r="AE198" s="464"/>
      <c r="AF198" s="464"/>
      <c r="AG198" s="464"/>
      <c r="AH198" s="464"/>
      <c r="AI198" s="464"/>
      <c r="AK198" s="191"/>
      <c r="AL198" s="191"/>
      <c r="AM198" s="191"/>
      <c r="AN198" s="465"/>
      <c r="AO198" s="495"/>
      <c r="AP198" s="488"/>
      <c r="AQ198" s="488"/>
      <c r="AR198" s="488"/>
      <c r="AS198" s="496"/>
      <c r="AT198" s="209"/>
      <c r="AU198" s="209"/>
      <c r="AV198" s="209"/>
      <c r="AW198" s="209"/>
      <c r="AX198" s="209"/>
      <c r="AY198" s="209"/>
      <c r="AZ198" s="215"/>
      <c r="BA198" s="487"/>
      <c r="BB198" s="488"/>
      <c r="BC198" s="488"/>
      <c r="BD198" s="488"/>
      <c r="BE198" s="488"/>
      <c r="BF198" s="488"/>
      <c r="BG198" s="489"/>
      <c r="BH198" s="101"/>
      <c r="BI198" s="466"/>
      <c r="BJ198" s="466"/>
      <c r="BK198" s="466"/>
      <c r="BL198" s="466"/>
      <c r="BM198" s="466"/>
      <c r="BN198" s="466"/>
      <c r="BO198" s="466"/>
      <c r="BP198" s="466"/>
      <c r="BQ198" s="466"/>
      <c r="BR198" s="466"/>
      <c r="BS198" s="466"/>
      <c r="BT198" s="466"/>
      <c r="BU198" s="466"/>
      <c r="BV198" s="466"/>
      <c r="BW198" s="466"/>
      <c r="BX198" s="466"/>
      <c r="BY198" s="466"/>
      <c r="BZ198" s="466"/>
      <c r="CA198" s="469"/>
      <c r="CB198" s="464"/>
      <c r="CC198" s="464"/>
      <c r="CD198" s="464"/>
      <c r="CE198" s="464"/>
      <c r="CF198" s="464"/>
      <c r="CG198" s="464"/>
      <c r="CH198" s="464"/>
      <c r="CI198" s="464"/>
      <c r="CJ198" s="464"/>
      <c r="CL198" s="191"/>
      <c r="CN198" s="495"/>
      <c r="CO198" s="488"/>
      <c r="CP198" s="488"/>
      <c r="CQ198" s="488"/>
      <c r="CR198" s="496"/>
    </row>
    <row r="199" spans="2:96" ht="26.25" customHeight="1" thickBot="1">
      <c r="B199" s="487"/>
      <c r="C199" s="488"/>
      <c r="D199" s="488"/>
      <c r="E199" s="488"/>
      <c r="F199" s="488"/>
      <c r="G199" s="488"/>
      <c r="H199" s="489"/>
      <c r="I199" s="296"/>
      <c r="J199" s="91" t="s">
        <v>285</v>
      </c>
      <c r="K199" s="91"/>
      <c r="L199" s="14"/>
      <c r="M199" s="14"/>
      <c r="N199" s="14"/>
      <c r="O199" s="14"/>
      <c r="P199" s="14"/>
      <c r="Q199" s="14"/>
      <c r="R199" s="191"/>
      <c r="S199" s="191"/>
      <c r="T199" s="191"/>
      <c r="U199" s="191"/>
      <c r="V199" s="191"/>
      <c r="W199" s="191"/>
      <c r="X199" s="191"/>
      <c r="Y199" s="191"/>
      <c r="Z199" s="191"/>
      <c r="AA199" s="191"/>
      <c r="AB199" s="191"/>
      <c r="AC199" s="191"/>
      <c r="AD199" s="191"/>
      <c r="AE199" s="191"/>
      <c r="AF199" s="191"/>
      <c r="AG199" s="191"/>
      <c r="AH199" s="191"/>
      <c r="AI199" s="191"/>
      <c r="AJ199" s="191"/>
      <c r="AK199" s="191"/>
      <c r="AL199" s="191"/>
      <c r="AM199" s="191"/>
      <c r="AN199" s="21"/>
      <c r="AO199" s="495"/>
      <c r="AP199" s="488"/>
      <c r="AQ199" s="488"/>
      <c r="AR199" s="488"/>
      <c r="AS199" s="496"/>
      <c r="BA199" s="487"/>
      <c r="BB199" s="488"/>
      <c r="BC199" s="488"/>
      <c r="BD199" s="488"/>
      <c r="BE199" s="488"/>
      <c r="BF199" s="488"/>
      <c r="BG199" s="489"/>
      <c r="BH199" s="171"/>
      <c r="BI199" s="91" t="s">
        <v>285</v>
      </c>
      <c r="BJ199" s="91"/>
      <c r="BK199" s="14"/>
      <c r="BL199" s="14"/>
      <c r="BM199" s="14"/>
      <c r="BN199" s="14"/>
      <c r="BO199" s="14"/>
      <c r="BP199" s="14"/>
      <c r="BQ199" s="191"/>
      <c r="BR199" s="191"/>
      <c r="BS199" s="191"/>
      <c r="BT199" s="191"/>
      <c r="BU199" s="191"/>
      <c r="BV199" s="191"/>
      <c r="BW199" s="191"/>
      <c r="BX199" s="191"/>
      <c r="BY199" s="191"/>
      <c r="BZ199" s="191"/>
      <c r="CA199" s="191"/>
      <c r="CB199" s="191"/>
      <c r="CC199" s="191"/>
      <c r="CD199" s="191"/>
      <c r="CE199" s="191"/>
      <c r="CF199" s="191"/>
      <c r="CG199" s="191"/>
      <c r="CH199" s="191"/>
      <c r="CI199" s="191"/>
      <c r="CJ199" s="191"/>
      <c r="CK199" s="191"/>
      <c r="CL199" s="191"/>
      <c r="CN199" s="495"/>
      <c r="CO199" s="488"/>
      <c r="CP199" s="488"/>
      <c r="CQ199" s="488"/>
      <c r="CR199" s="496"/>
    </row>
    <row r="200" spans="2:96" ht="26.25" customHeight="1" thickBot="1">
      <c r="B200" s="487"/>
      <c r="C200" s="488"/>
      <c r="D200" s="488"/>
      <c r="E200" s="488"/>
      <c r="F200" s="488"/>
      <c r="G200" s="488"/>
      <c r="H200" s="489"/>
      <c r="I200" s="296"/>
      <c r="J200" s="91"/>
      <c r="K200" s="14" t="s">
        <v>668</v>
      </c>
      <c r="L200" s="421"/>
      <c r="M200" s="537" t="str">
        <f>IF(Z197="可能です",M21,"")&amp;""</f>
        <v/>
      </c>
      <c r="N200" s="538"/>
      <c r="O200" s="538"/>
      <c r="P200" s="538"/>
      <c r="Q200" s="538"/>
      <c r="R200" s="539"/>
      <c r="S200" s="14" t="s">
        <v>46</v>
      </c>
      <c r="T200" s="46" t="s">
        <v>502</v>
      </c>
      <c r="U200" s="46"/>
      <c r="V200" s="46"/>
      <c r="W200" s="14"/>
      <c r="X200" s="14"/>
      <c r="Y200" s="14"/>
      <c r="Z200" s="14"/>
      <c r="AA200" s="14"/>
      <c r="AB200" s="14"/>
      <c r="AC200" s="14"/>
      <c r="AD200" s="14"/>
      <c r="AE200" s="14"/>
      <c r="AF200" s="14"/>
      <c r="AG200" s="14"/>
      <c r="AH200" s="14"/>
      <c r="AI200" s="14"/>
      <c r="AJ200" s="14"/>
      <c r="AK200" s="14"/>
      <c r="AL200" s="14"/>
      <c r="AM200" s="14"/>
      <c r="AN200" s="21"/>
      <c r="AO200" s="495"/>
      <c r="AP200" s="488"/>
      <c r="AQ200" s="488"/>
      <c r="AR200" s="488"/>
      <c r="AS200" s="496"/>
      <c r="AT200" s="208" t="str">
        <f>IF($AU$197="避けてください","－",M200)</f>
        <v/>
      </c>
      <c r="BA200" s="487"/>
      <c r="BB200" s="488"/>
      <c r="BC200" s="488"/>
      <c r="BD200" s="488"/>
      <c r="BE200" s="488"/>
      <c r="BF200" s="488"/>
      <c r="BG200" s="489"/>
      <c r="BH200" s="171"/>
      <c r="BI200" s="91"/>
      <c r="BJ200" s="14" t="s">
        <v>213</v>
      </c>
      <c r="BK200" s="14"/>
      <c r="BL200" s="551" t="str">
        <f>BL21</f>
        <v>グループホーム〇〇〇</v>
      </c>
      <c r="BM200" s="552"/>
      <c r="BN200" s="552"/>
      <c r="BO200" s="552"/>
      <c r="BP200" s="552"/>
      <c r="BQ200" s="553"/>
      <c r="BR200" s="14" t="s">
        <v>46</v>
      </c>
      <c r="BS200" s="46" t="s">
        <v>502</v>
      </c>
      <c r="BT200" s="46"/>
      <c r="BU200" s="46"/>
      <c r="BV200" s="14"/>
      <c r="BW200" s="14"/>
      <c r="BX200" s="14"/>
      <c r="BY200" s="14"/>
      <c r="BZ200" s="14"/>
      <c r="CA200" s="14"/>
      <c r="CB200" s="14"/>
      <c r="CC200" s="14"/>
      <c r="CD200" s="14"/>
      <c r="CE200" s="14"/>
      <c r="CF200" s="14"/>
      <c r="CG200" s="14"/>
      <c r="CH200" s="14"/>
      <c r="CI200" s="14"/>
      <c r="CJ200" s="14"/>
      <c r="CK200" s="14"/>
      <c r="CL200" s="14"/>
      <c r="CM200" s="21"/>
      <c r="CN200" s="495"/>
      <c r="CO200" s="488"/>
      <c r="CP200" s="488"/>
      <c r="CQ200" s="488"/>
      <c r="CR200" s="496"/>
    </row>
    <row r="201" spans="2:96" ht="40.5" customHeight="1" thickBot="1">
      <c r="B201" s="487"/>
      <c r="C201" s="488"/>
      <c r="D201" s="488"/>
      <c r="E201" s="488"/>
      <c r="F201" s="488"/>
      <c r="G201" s="488"/>
      <c r="H201" s="489"/>
      <c r="I201" s="296"/>
      <c r="J201" s="91"/>
      <c r="K201" s="540" t="s">
        <v>669</v>
      </c>
      <c r="L201" s="540"/>
      <c r="M201" s="540"/>
      <c r="N201" s="540"/>
      <c r="O201" s="295" t="s">
        <v>42</v>
      </c>
      <c r="P201" s="537"/>
      <c r="Q201" s="539"/>
      <c r="R201" s="14" t="s">
        <v>212</v>
      </c>
      <c r="S201" s="14"/>
      <c r="T201" s="14"/>
      <c r="U201" s="14"/>
      <c r="V201" s="14"/>
      <c r="W201" s="14"/>
      <c r="X201" s="14"/>
      <c r="Y201" s="14"/>
      <c r="Z201" s="14"/>
      <c r="AA201" s="14"/>
      <c r="AB201" s="14"/>
      <c r="AC201" s="14"/>
      <c r="AD201" s="14"/>
      <c r="AE201" s="14"/>
      <c r="AF201" s="14"/>
      <c r="AG201" s="14"/>
      <c r="AH201" s="14"/>
      <c r="AI201" s="14"/>
      <c r="AJ201" s="14"/>
      <c r="AK201" s="14"/>
      <c r="AL201" s="14"/>
      <c r="AM201" s="14"/>
      <c r="AN201" s="21"/>
      <c r="AO201" s="495"/>
      <c r="AP201" s="488"/>
      <c r="AQ201" s="488"/>
      <c r="AR201" s="488"/>
      <c r="AS201" s="496"/>
      <c r="AT201" s="208">
        <f>IF($AU$197="避けてください","－",P201)</f>
        <v>0</v>
      </c>
      <c r="BA201" s="487"/>
      <c r="BB201" s="488"/>
      <c r="BC201" s="488"/>
      <c r="BD201" s="488"/>
      <c r="BE201" s="488"/>
      <c r="BF201" s="488"/>
      <c r="BG201" s="489"/>
      <c r="BH201" s="171"/>
      <c r="BI201" s="91"/>
      <c r="BJ201" s="540" t="s">
        <v>669</v>
      </c>
      <c r="BK201" s="540"/>
      <c r="BL201" s="540"/>
      <c r="BM201" s="540"/>
      <c r="BN201" s="169" t="s">
        <v>42</v>
      </c>
      <c r="BO201" s="682">
        <v>10</v>
      </c>
      <c r="BP201" s="683"/>
      <c r="BQ201" s="14" t="s">
        <v>212</v>
      </c>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21"/>
      <c r="CN201" s="495"/>
      <c r="CO201" s="488"/>
      <c r="CP201" s="488"/>
      <c r="CQ201" s="488"/>
      <c r="CR201" s="496"/>
    </row>
    <row r="202" spans="2:96" ht="40.5" customHeight="1" thickBot="1">
      <c r="B202" s="487"/>
      <c r="C202" s="488"/>
      <c r="D202" s="488"/>
      <c r="E202" s="488"/>
      <c r="F202" s="488"/>
      <c r="G202" s="488"/>
      <c r="H202" s="489"/>
      <c r="I202" s="439"/>
      <c r="J202" s="91"/>
      <c r="K202" s="540" t="s">
        <v>670</v>
      </c>
      <c r="L202" s="540"/>
      <c r="M202" s="540"/>
      <c r="N202" s="540"/>
      <c r="O202" s="438" t="s">
        <v>42</v>
      </c>
      <c r="P202" s="537"/>
      <c r="Q202" s="539"/>
      <c r="R202" s="14" t="s">
        <v>212</v>
      </c>
      <c r="S202" s="14"/>
      <c r="T202" s="14"/>
      <c r="U202" s="14"/>
      <c r="V202" s="14"/>
      <c r="W202" s="14"/>
      <c r="X202" s="14"/>
      <c r="Y202" s="14"/>
      <c r="Z202" s="14"/>
      <c r="AA202" s="14"/>
      <c r="AB202" s="14"/>
      <c r="AC202" s="14"/>
      <c r="AD202" s="14"/>
      <c r="AE202" s="14"/>
      <c r="AF202" s="14"/>
      <c r="AG202" s="14"/>
      <c r="AH202" s="14"/>
      <c r="AI202" s="14"/>
      <c r="AJ202" s="14"/>
      <c r="AK202" s="14"/>
      <c r="AL202" s="14"/>
      <c r="AM202" s="14"/>
      <c r="AN202" s="21"/>
      <c r="AO202" s="495"/>
      <c r="AP202" s="488"/>
      <c r="AQ202" s="488"/>
      <c r="AR202" s="488"/>
      <c r="AS202" s="496"/>
      <c r="AT202" s="208">
        <f>IF($AU$197="避けてください","－",P202)</f>
        <v>0</v>
      </c>
      <c r="BA202" s="487"/>
      <c r="BB202" s="488"/>
      <c r="BC202" s="488"/>
      <c r="BD202" s="488"/>
      <c r="BE202" s="488"/>
      <c r="BF202" s="488"/>
      <c r="BG202" s="489"/>
      <c r="BH202" s="439"/>
      <c r="BI202" s="91"/>
      <c r="BJ202" s="540" t="s">
        <v>670</v>
      </c>
      <c r="BK202" s="540"/>
      <c r="BL202" s="540"/>
      <c r="BM202" s="540"/>
      <c r="BN202" s="438" t="s">
        <v>42</v>
      </c>
      <c r="BO202" s="535">
        <v>20</v>
      </c>
      <c r="BP202" s="536"/>
      <c r="BQ202" s="14" t="s">
        <v>212</v>
      </c>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21"/>
      <c r="CN202" s="495"/>
      <c r="CO202" s="488"/>
      <c r="CP202" s="488"/>
      <c r="CQ202" s="488"/>
      <c r="CR202" s="496"/>
    </row>
    <row r="203" spans="2:96" ht="15.75" customHeight="1">
      <c r="B203" s="487"/>
      <c r="C203" s="488"/>
      <c r="D203" s="488"/>
      <c r="E203" s="488"/>
      <c r="F203" s="488"/>
      <c r="G203" s="488"/>
      <c r="H203" s="489"/>
      <c r="I203" s="439"/>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21"/>
      <c r="AO203" s="495"/>
      <c r="AP203" s="488"/>
      <c r="AQ203" s="488"/>
      <c r="AR203" s="488"/>
      <c r="AS203" s="496"/>
      <c r="BA203" s="487"/>
      <c r="BB203" s="488"/>
      <c r="BC203" s="488"/>
      <c r="BD203" s="488"/>
      <c r="BE203" s="488"/>
      <c r="BF203" s="488"/>
      <c r="BG203" s="489"/>
      <c r="BH203" s="439"/>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21"/>
      <c r="CN203" s="495"/>
      <c r="CO203" s="488"/>
      <c r="CP203" s="488"/>
      <c r="CQ203" s="488"/>
      <c r="CR203" s="496"/>
    </row>
    <row r="204" spans="2:96" ht="15.75" customHeight="1">
      <c r="B204" s="487" t="s">
        <v>724</v>
      </c>
      <c r="C204" s="488"/>
      <c r="D204" s="488"/>
      <c r="E204" s="488"/>
      <c r="F204" s="488"/>
      <c r="G204" s="488"/>
      <c r="H204" s="489"/>
      <c r="I204" s="439"/>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21"/>
      <c r="AO204" s="495" t="s">
        <v>743</v>
      </c>
      <c r="AP204" s="488"/>
      <c r="AQ204" s="488"/>
      <c r="AR204" s="488"/>
      <c r="AS204" s="496"/>
      <c r="BA204" s="487" t="s">
        <v>724</v>
      </c>
      <c r="BB204" s="488"/>
      <c r="BC204" s="488"/>
      <c r="BD204" s="488"/>
      <c r="BE204" s="488"/>
      <c r="BF204" s="488"/>
      <c r="BG204" s="489"/>
      <c r="BH204" s="439"/>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21"/>
      <c r="CN204" s="495" t="s">
        <v>743</v>
      </c>
      <c r="CO204" s="488"/>
      <c r="CP204" s="488"/>
      <c r="CQ204" s="488"/>
      <c r="CR204" s="496"/>
    </row>
    <row r="205" spans="2:96" ht="15.75" customHeight="1">
      <c r="B205" s="487"/>
      <c r="C205" s="488"/>
      <c r="D205" s="488"/>
      <c r="E205" s="488"/>
      <c r="F205" s="488"/>
      <c r="G205" s="488"/>
      <c r="H205" s="489"/>
      <c r="I205" s="439"/>
      <c r="J205" s="14" t="s">
        <v>447</v>
      </c>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21"/>
      <c r="AO205" s="495"/>
      <c r="AP205" s="488"/>
      <c r="AQ205" s="488"/>
      <c r="AR205" s="488"/>
      <c r="AS205" s="496"/>
      <c r="BA205" s="487"/>
      <c r="BB205" s="488"/>
      <c r="BC205" s="488"/>
      <c r="BD205" s="488"/>
      <c r="BE205" s="488"/>
      <c r="BF205" s="488"/>
      <c r="BG205" s="489"/>
      <c r="BH205" s="439"/>
      <c r="BI205" s="14" t="s">
        <v>372</v>
      </c>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21"/>
      <c r="CN205" s="495"/>
      <c r="CO205" s="488"/>
      <c r="CP205" s="488"/>
      <c r="CQ205" s="488"/>
      <c r="CR205" s="496"/>
    </row>
    <row r="206" spans="2:96" ht="56.25" customHeight="1">
      <c r="B206" s="487"/>
      <c r="C206" s="488"/>
      <c r="D206" s="488"/>
      <c r="E206" s="488"/>
      <c r="F206" s="488"/>
      <c r="G206" s="488"/>
      <c r="H206" s="489"/>
      <c r="I206" s="296"/>
      <c r="J206" s="541" t="s">
        <v>696</v>
      </c>
      <c r="K206" s="542"/>
      <c r="L206" s="542"/>
      <c r="M206" s="542"/>
      <c r="N206" s="542"/>
      <c r="O206" s="542"/>
      <c r="P206" s="542"/>
      <c r="Q206" s="542"/>
      <c r="R206" s="542"/>
      <c r="S206" s="542"/>
      <c r="T206" s="542"/>
      <c r="U206" s="542"/>
      <c r="V206" s="542"/>
      <c r="W206" s="542"/>
      <c r="X206" s="542"/>
      <c r="Y206" s="542"/>
      <c r="Z206" s="542"/>
      <c r="AA206" s="542"/>
      <c r="AB206" s="542"/>
      <c r="AC206" s="542"/>
      <c r="AD206" s="542"/>
      <c r="AE206" s="542"/>
      <c r="AF206" s="542"/>
      <c r="AG206" s="14"/>
      <c r="AH206" s="14"/>
      <c r="AI206" s="14"/>
      <c r="AJ206" s="14"/>
      <c r="AK206" s="14"/>
      <c r="AL206" s="14"/>
      <c r="AM206" s="14"/>
      <c r="AN206" s="21"/>
      <c r="AO206" s="495"/>
      <c r="AP206" s="488"/>
      <c r="AQ206" s="488"/>
      <c r="AR206" s="488"/>
      <c r="AS206" s="496"/>
      <c r="BA206" s="487"/>
      <c r="BB206" s="488"/>
      <c r="BC206" s="488"/>
      <c r="BD206" s="488"/>
      <c r="BE206" s="488"/>
      <c r="BF206" s="488"/>
      <c r="BG206" s="489"/>
      <c r="BH206" s="192"/>
      <c r="BI206" s="541" t="s">
        <v>696</v>
      </c>
      <c r="BJ206" s="542"/>
      <c r="BK206" s="542"/>
      <c r="BL206" s="542"/>
      <c r="BM206" s="542"/>
      <c r="BN206" s="542"/>
      <c r="BO206" s="542"/>
      <c r="BP206" s="542"/>
      <c r="BQ206" s="542"/>
      <c r="BR206" s="542"/>
      <c r="BS206" s="542"/>
      <c r="BT206" s="542"/>
      <c r="BU206" s="542"/>
      <c r="BV206" s="542"/>
      <c r="BW206" s="542"/>
      <c r="BX206" s="542"/>
      <c r="BY206" s="542"/>
      <c r="BZ206" s="542"/>
      <c r="CA206" s="542"/>
      <c r="CB206" s="542"/>
      <c r="CC206" s="542"/>
      <c r="CD206" s="542"/>
      <c r="CE206" s="542"/>
      <c r="CF206" s="14"/>
      <c r="CG206" s="14"/>
      <c r="CH206" s="14"/>
      <c r="CI206" s="14"/>
      <c r="CJ206" s="14"/>
      <c r="CK206" s="14"/>
      <c r="CL206" s="14"/>
      <c r="CM206" s="21"/>
      <c r="CN206" s="495"/>
      <c r="CO206" s="488"/>
      <c r="CP206" s="488"/>
      <c r="CQ206" s="488"/>
      <c r="CR206" s="496"/>
    </row>
    <row r="207" spans="2:96" ht="15.75" customHeight="1">
      <c r="B207" s="487"/>
      <c r="C207" s="488"/>
      <c r="D207" s="488"/>
      <c r="E207" s="488"/>
      <c r="F207" s="488"/>
      <c r="G207" s="488"/>
      <c r="H207" s="489"/>
      <c r="I207" s="296"/>
      <c r="J207" s="14" t="s">
        <v>282</v>
      </c>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21"/>
      <c r="AO207" s="495"/>
      <c r="AP207" s="488"/>
      <c r="AQ207" s="488"/>
      <c r="AR207" s="488"/>
      <c r="AS207" s="496"/>
      <c r="BA207" s="487"/>
      <c r="BB207" s="488"/>
      <c r="BC207" s="488"/>
      <c r="BD207" s="488"/>
      <c r="BE207" s="488"/>
      <c r="BF207" s="488"/>
      <c r="BG207" s="489"/>
      <c r="BH207" s="171"/>
      <c r="BI207" s="14" t="s">
        <v>282</v>
      </c>
      <c r="BJ207" s="14"/>
      <c r="BK207" s="14"/>
      <c r="BL207" s="14"/>
      <c r="BM207" s="14"/>
      <c r="BN207" s="14"/>
      <c r="BO207" s="14"/>
      <c r="BP207" s="14"/>
      <c r="BQ207" s="14"/>
      <c r="BR207" s="14"/>
      <c r="BT207" s="14"/>
      <c r="BU207" s="14"/>
      <c r="BV207" s="14"/>
      <c r="BW207" s="14"/>
      <c r="BX207" s="14"/>
      <c r="BY207" s="14"/>
      <c r="BZ207" s="14"/>
      <c r="CA207" s="14"/>
      <c r="CB207" s="14"/>
      <c r="CC207" s="14"/>
      <c r="CD207" s="14"/>
      <c r="CE207" s="14"/>
      <c r="CF207" s="14"/>
      <c r="CG207" s="14"/>
      <c r="CH207" s="14"/>
      <c r="CI207" s="14"/>
      <c r="CJ207" s="14"/>
      <c r="CK207" s="14"/>
      <c r="CL207" s="14"/>
      <c r="CM207" s="21"/>
      <c r="CN207" s="495"/>
      <c r="CO207" s="488"/>
      <c r="CP207" s="488"/>
      <c r="CQ207" s="488"/>
      <c r="CR207" s="496"/>
    </row>
    <row r="208" spans="2:96" ht="26.25" customHeight="1" thickBot="1">
      <c r="B208" s="487"/>
      <c r="C208" s="488"/>
      <c r="D208" s="488"/>
      <c r="E208" s="488"/>
      <c r="F208" s="488"/>
      <c r="G208" s="488"/>
      <c r="H208" s="489"/>
      <c r="I208" s="296"/>
      <c r="J208" s="14" t="s">
        <v>238</v>
      </c>
      <c r="K208" s="14"/>
      <c r="L208" s="14"/>
      <c r="M208" s="14"/>
      <c r="N208" s="14"/>
      <c r="O208" s="14"/>
      <c r="P208" s="14"/>
      <c r="Q208" s="14" t="s">
        <v>283</v>
      </c>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21"/>
      <c r="AO208" s="495"/>
      <c r="AP208" s="488"/>
      <c r="AQ208" s="488"/>
      <c r="AR208" s="488"/>
      <c r="AS208" s="496"/>
      <c r="BA208" s="487"/>
      <c r="BB208" s="488"/>
      <c r="BC208" s="488"/>
      <c r="BD208" s="488"/>
      <c r="BE208" s="488"/>
      <c r="BF208" s="488"/>
      <c r="BG208" s="489"/>
      <c r="BH208" s="171"/>
      <c r="BI208" s="14" t="s">
        <v>238</v>
      </c>
      <c r="BJ208" s="14"/>
      <c r="BK208" s="14"/>
      <c r="BL208" s="14"/>
      <c r="BM208" s="14"/>
      <c r="BN208" s="14"/>
      <c r="BO208" s="14"/>
      <c r="BP208" s="14" t="s">
        <v>283</v>
      </c>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21"/>
      <c r="CN208" s="495"/>
      <c r="CO208" s="488"/>
      <c r="CP208" s="488"/>
      <c r="CQ208" s="488"/>
      <c r="CR208" s="496"/>
    </row>
    <row r="209" spans="2:96" ht="26.25" customHeight="1" thickBot="1">
      <c r="B209" s="487"/>
      <c r="C209" s="488"/>
      <c r="D209" s="488"/>
      <c r="E209" s="488"/>
      <c r="F209" s="488"/>
      <c r="G209" s="488"/>
      <c r="H209" s="489"/>
      <c r="I209" s="296"/>
      <c r="K209" s="14" t="s">
        <v>94</v>
      </c>
      <c r="L209" s="14"/>
      <c r="M209" s="537"/>
      <c r="N209" s="538"/>
      <c r="O209" s="538"/>
      <c r="P209" s="538"/>
      <c r="Q209" s="538"/>
      <c r="R209" s="539"/>
      <c r="S209" s="295" t="s">
        <v>42</v>
      </c>
      <c r="T209" s="622"/>
      <c r="U209" s="538"/>
      <c r="V209" s="539"/>
      <c r="W209" s="14" t="s">
        <v>206</v>
      </c>
      <c r="X209" s="14"/>
      <c r="Y209" s="14"/>
      <c r="Z209" s="14"/>
      <c r="AA209" s="14"/>
      <c r="AB209" s="14"/>
      <c r="AC209" s="14"/>
      <c r="AD209" s="14"/>
      <c r="AE209" s="14"/>
      <c r="AF209" s="14"/>
      <c r="AG209" s="14"/>
      <c r="AH209" s="14"/>
      <c r="AI209" s="14"/>
      <c r="AJ209" s="14"/>
      <c r="AK209" s="14"/>
      <c r="AL209" s="14"/>
      <c r="AM209" s="14"/>
      <c r="AN209" s="21"/>
      <c r="AO209" s="495"/>
      <c r="AP209" s="488"/>
      <c r="AQ209" s="488"/>
      <c r="AR209" s="488"/>
      <c r="AS209" s="496"/>
      <c r="AT209" s="208">
        <f>IF($AU$197="可能です","－",M209)</f>
        <v>0</v>
      </c>
      <c r="AU209" s="208">
        <f>IF($AU$197="可能です","－",T209)</f>
        <v>0</v>
      </c>
      <c r="BA209" s="487"/>
      <c r="BB209" s="488"/>
      <c r="BC209" s="488"/>
      <c r="BD209" s="488"/>
      <c r="BE209" s="488"/>
      <c r="BF209" s="488"/>
      <c r="BG209" s="489"/>
      <c r="BH209" s="171"/>
      <c r="BJ209" s="14" t="s">
        <v>94</v>
      </c>
      <c r="BK209" s="14"/>
      <c r="BL209" s="543" t="s">
        <v>445</v>
      </c>
      <c r="BM209" s="533"/>
      <c r="BN209" s="533"/>
      <c r="BO209" s="533"/>
      <c r="BP209" s="533"/>
      <c r="BQ209" s="534"/>
      <c r="BR209" s="169" t="s">
        <v>42</v>
      </c>
      <c r="BS209" s="532">
        <v>2700</v>
      </c>
      <c r="BT209" s="533"/>
      <c r="BU209" s="534"/>
      <c r="BV209" s="14" t="s">
        <v>206</v>
      </c>
      <c r="BW209" s="14"/>
      <c r="BX209" s="14"/>
      <c r="BY209" s="14"/>
      <c r="BZ209" s="14"/>
      <c r="CA209" s="14"/>
      <c r="CB209" s="14"/>
      <c r="CC209" s="14"/>
      <c r="CD209" s="14"/>
      <c r="CE209" s="14"/>
      <c r="CF209" s="14"/>
      <c r="CG209" s="14"/>
      <c r="CH209" s="14"/>
      <c r="CI209" s="14"/>
      <c r="CJ209" s="14"/>
      <c r="CK209" s="14"/>
      <c r="CL209" s="14"/>
      <c r="CM209" s="21"/>
      <c r="CN209" s="495"/>
      <c r="CO209" s="488"/>
      <c r="CP209" s="488"/>
      <c r="CQ209" s="488"/>
      <c r="CR209" s="496"/>
    </row>
    <row r="210" spans="2:96" ht="21" customHeight="1" thickBot="1">
      <c r="B210" s="487"/>
      <c r="C210" s="488"/>
      <c r="D210" s="488"/>
      <c r="E210" s="488"/>
      <c r="F210" s="488"/>
      <c r="G210" s="488"/>
      <c r="H210" s="489"/>
      <c r="I210" s="296"/>
      <c r="K210" s="14" t="s">
        <v>95</v>
      </c>
      <c r="L210" s="14"/>
      <c r="M210" s="14"/>
      <c r="N210" s="268"/>
      <c r="O210" s="234" t="s">
        <v>231</v>
      </c>
      <c r="P210" s="103"/>
      <c r="Q210" s="103"/>
      <c r="R210" s="14"/>
      <c r="S210" s="14"/>
      <c r="T210" s="14" t="s">
        <v>248</v>
      </c>
      <c r="U210" s="14"/>
      <c r="V210" s="14"/>
      <c r="W210" s="14"/>
      <c r="X210" s="14"/>
      <c r="Y210" s="14"/>
      <c r="Z210" s="14"/>
      <c r="AA210" s="14"/>
      <c r="AB210" s="14"/>
      <c r="AC210" s="14"/>
      <c r="AD210" s="14"/>
      <c r="AE210" s="14"/>
      <c r="AF210" s="14"/>
      <c r="AG210" s="14"/>
      <c r="AH210" s="14"/>
      <c r="AI210" s="14"/>
      <c r="AJ210" s="14"/>
      <c r="AK210" s="14"/>
      <c r="AL210" s="14"/>
      <c r="AM210" s="14"/>
      <c r="AN210" s="21"/>
      <c r="AO210" s="495"/>
      <c r="AP210" s="488"/>
      <c r="AQ210" s="488"/>
      <c r="AR210" s="488"/>
      <c r="AS210" s="496"/>
      <c r="AT210" s="208" t="b">
        <v>0</v>
      </c>
      <c r="BA210" s="487"/>
      <c r="BB210" s="488"/>
      <c r="BC210" s="488"/>
      <c r="BD210" s="488"/>
      <c r="BE210" s="488"/>
      <c r="BF210" s="488"/>
      <c r="BG210" s="489"/>
      <c r="BH210" s="171"/>
      <c r="BJ210" s="14" t="s">
        <v>95</v>
      </c>
      <c r="BK210" s="14"/>
      <c r="BL210" s="14"/>
      <c r="BM210" s="430"/>
      <c r="BN210" s="234" t="s">
        <v>99</v>
      </c>
      <c r="BO210" s="103"/>
      <c r="BP210" s="103"/>
      <c r="BS210" s="9" t="s">
        <v>248</v>
      </c>
      <c r="BT210" s="14"/>
      <c r="BU210" s="14"/>
      <c r="BV210" s="14"/>
      <c r="BW210" s="14"/>
      <c r="BX210" s="14"/>
      <c r="BY210" s="14"/>
      <c r="BZ210" s="14"/>
      <c r="CA210" s="14"/>
      <c r="CB210" s="14"/>
      <c r="CC210" s="14"/>
      <c r="CD210" s="14"/>
      <c r="CE210" s="14"/>
      <c r="CF210" s="14"/>
      <c r="CG210" s="14"/>
      <c r="CH210" s="14"/>
      <c r="CI210" s="14"/>
      <c r="CJ210" s="14"/>
      <c r="CK210" s="14"/>
      <c r="CL210" s="14"/>
      <c r="CM210" s="21"/>
      <c r="CN210" s="495"/>
      <c r="CO210" s="488"/>
      <c r="CP210" s="488"/>
      <c r="CQ210" s="488"/>
      <c r="CR210" s="496"/>
    </row>
    <row r="211" spans="2:96" ht="21" customHeight="1" thickBot="1">
      <c r="B211" s="487"/>
      <c r="C211" s="488"/>
      <c r="D211" s="488"/>
      <c r="E211" s="488"/>
      <c r="F211" s="488"/>
      <c r="G211" s="488"/>
      <c r="H211" s="489"/>
      <c r="I211" s="296"/>
      <c r="K211" s="98"/>
      <c r="L211" s="98"/>
      <c r="M211" s="291"/>
      <c r="N211" s="424"/>
      <c r="O211" s="427" t="s">
        <v>232</v>
      </c>
      <c r="P211" s="234"/>
      <c r="Q211" s="428"/>
      <c r="R211" s="98" t="s">
        <v>101</v>
      </c>
      <c r="S211" s="98"/>
      <c r="T211" s="98"/>
      <c r="U211" s="98"/>
      <c r="V211" s="14"/>
      <c r="W211" s="14"/>
      <c r="X211" s="14"/>
      <c r="Y211" s="14"/>
      <c r="Z211" s="14"/>
      <c r="AA211" s="14"/>
      <c r="AB211" s="14"/>
      <c r="AC211" s="14"/>
      <c r="AD211" s="14"/>
      <c r="AE211" s="14"/>
      <c r="AF211" s="14"/>
      <c r="AG211" s="14"/>
      <c r="AH211" s="14"/>
      <c r="AI211" s="14"/>
      <c r="AJ211" s="14"/>
      <c r="AK211" s="14"/>
      <c r="AL211" s="14"/>
      <c r="AM211" s="14"/>
      <c r="AN211" s="21"/>
      <c r="AO211" s="495"/>
      <c r="AP211" s="488"/>
      <c r="AQ211" s="488"/>
      <c r="AR211" s="488"/>
      <c r="AS211" s="496"/>
      <c r="AT211" s="208" t="b">
        <v>0</v>
      </c>
      <c r="AU211" s="208">
        <f>IF($AU$197="可能です","－",Q211)</f>
        <v>0</v>
      </c>
      <c r="BA211" s="487"/>
      <c r="BB211" s="488"/>
      <c r="BC211" s="488"/>
      <c r="BD211" s="488"/>
      <c r="BE211" s="488"/>
      <c r="BF211" s="488"/>
      <c r="BG211" s="489"/>
      <c r="BH211" s="171"/>
      <c r="BJ211" s="98"/>
      <c r="BK211" s="98"/>
      <c r="BL211" s="162"/>
      <c r="BM211" s="431"/>
      <c r="BN211" s="427" t="s">
        <v>232</v>
      </c>
      <c r="BO211" s="234"/>
      <c r="BP211" s="426">
        <v>2</v>
      </c>
      <c r="BQ211" s="98" t="s">
        <v>101</v>
      </c>
      <c r="BR211" s="98"/>
      <c r="BS211" s="98"/>
      <c r="BT211" s="98"/>
      <c r="BU211" s="14"/>
      <c r="BV211" s="14"/>
      <c r="BW211" s="14"/>
      <c r="BX211" s="14"/>
      <c r="BY211" s="14"/>
      <c r="BZ211" s="14"/>
      <c r="CA211" s="14"/>
      <c r="CB211" s="14"/>
      <c r="CC211" s="14"/>
      <c r="CD211" s="14"/>
      <c r="CE211" s="14"/>
      <c r="CF211" s="14"/>
      <c r="CG211" s="14"/>
      <c r="CH211" s="14"/>
      <c r="CI211" s="14"/>
      <c r="CJ211" s="14"/>
      <c r="CK211" s="14"/>
      <c r="CL211" s="14"/>
      <c r="CM211" s="21"/>
      <c r="CN211" s="495"/>
      <c r="CO211" s="488"/>
      <c r="CP211" s="488"/>
      <c r="CQ211" s="488"/>
      <c r="CR211" s="496"/>
    </row>
    <row r="212" spans="2:96" ht="26.25" customHeight="1" thickBot="1">
      <c r="B212" s="487"/>
      <c r="C212" s="488"/>
      <c r="D212" s="488"/>
      <c r="E212" s="488"/>
      <c r="F212" s="488"/>
      <c r="G212" s="488"/>
      <c r="H212" s="489"/>
      <c r="I212" s="296"/>
      <c r="J212" s="91"/>
      <c r="K212" s="145" t="s">
        <v>96</v>
      </c>
      <c r="L212" s="145"/>
      <c r="M212" s="145"/>
      <c r="N212" s="148" t="s">
        <v>42</v>
      </c>
      <c r="O212" s="425"/>
      <c r="P212" s="98" t="s">
        <v>212</v>
      </c>
      <c r="Q212" s="145"/>
      <c r="R212" s="14"/>
      <c r="S212" s="541" t="s">
        <v>289</v>
      </c>
      <c r="T212" s="541"/>
      <c r="U212" s="541"/>
      <c r="V212" s="541"/>
      <c r="W212" s="541"/>
      <c r="X212" s="541"/>
      <c r="Y212" s="541"/>
      <c r="Z212" s="541"/>
      <c r="AA212" s="541"/>
      <c r="AB212" s="541"/>
      <c r="AC212" s="541"/>
      <c r="AD212" s="541"/>
      <c r="AE212" s="541"/>
      <c r="AF212" s="541"/>
      <c r="AG212" s="541"/>
      <c r="AH212" s="541"/>
      <c r="AI212" s="541"/>
      <c r="AJ212" s="541"/>
      <c r="AK212" s="541"/>
      <c r="AL212" s="541"/>
      <c r="AM212" s="541"/>
      <c r="AN212" s="569"/>
      <c r="AO212" s="495"/>
      <c r="AP212" s="488"/>
      <c r="AQ212" s="488"/>
      <c r="AR212" s="488"/>
      <c r="AS212" s="496"/>
      <c r="AT212" s="208">
        <f>IF($AU$197="可能です","－",O212)</f>
        <v>0</v>
      </c>
      <c r="BA212" s="487"/>
      <c r="BB212" s="488"/>
      <c r="BC212" s="488"/>
      <c r="BD212" s="488"/>
      <c r="BE212" s="488"/>
      <c r="BF212" s="488"/>
      <c r="BG212" s="489"/>
      <c r="BH212" s="171"/>
      <c r="BI212" s="91"/>
      <c r="BJ212" s="145" t="s">
        <v>96</v>
      </c>
      <c r="BK212" s="145"/>
      <c r="BL212" s="145"/>
      <c r="BM212" s="148" t="s">
        <v>42</v>
      </c>
      <c r="BN212" s="425">
        <v>30</v>
      </c>
      <c r="BO212" s="98" t="s">
        <v>212</v>
      </c>
      <c r="BP212" s="145"/>
      <c r="BR212" s="541" t="s">
        <v>289</v>
      </c>
      <c r="BS212" s="541"/>
      <c r="BT212" s="541"/>
      <c r="BU212" s="541"/>
      <c r="BV212" s="541"/>
      <c r="BW212" s="541"/>
      <c r="BX212" s="541"/>
      <c r="BY212" s="541"/>
      <c r="BZ212" s="541"/>
      <c r="CA212" s="541"/>
      <c r="CB212" s="541"/>
      <c r="CC212" s="541"/>
      <c r="CD212" s="541"/>
      <c r="CE212" s="541"/>
      <c r="CF212" s="541"/>
      <c r="CG212" s="541"/>
      <c r="CH212" s="541"/>
      <c r="CI212" s="541"/>
      <c r="CJ212" s="541"/>
      <c r="CK212" s="541"/>
      <c r="CL212" s="541"/>
      <c r="CM212" s="569"/>
      <c r="CN212" s="495"/>
      <c r="CO212" s="488"/>
      <c r="CP212" s="488"/>
      <c r="CQ212" s="488"/>
      <c r="CR212" s="496"/>
    </row>
    <row r="213" spans="2:96" ht="26.25" customHeight="1" thickBot="1">
      <c r="B213" s="487"/>
      <c r="C213" s="488"/>
      <c r="D213" s="488"/>
      <c r="E213" s="488"/>
      <c r="F213" s="488"/>
      <c r="G213" s="488"/>
      <c r="H213" s="489"/>
      <c r="I213" s="296"/>
      <c r="J213" s="91"/>
      <c r="K213" s="544" t="s">
        <v>97</v>
      </c>
      <c r="L213" s="544"/>
      <c r="M213" s="544"/>
      <c r="N213" s="17" t="s">
        <v>42</v>
      </c>
      <c r="O213" s="426"/>
      <c r="P213" s="98" t="s">
        <v>112</v>
      </c>
      <c r="Q213" s="14"/>
      <c r="R213" s="98"/>
      <c r="S213" s="541"/>
      <c r="T213" s="541"/>
      <c r="U213" s="541"/>
      <c r="V213" s="541"/>
      <c r="W213" s="541"/>
      <c r="X213" s="541"/>
      <c r="Y213" s="541"/>
      <c r="Z213" s="541"/>
      <c r="AA213" s="541"/>
      <c r="AB213" s="541"/>
      <c r="AC213" s="541"/>
      <c r="AD213" s="541"/>
      <c r="AE213" s="541"/>
      <c r="AF213" s="541"/>
      <c r="AG213" s="541"/>
      <c r="AH213" s="541"/>
      <c r="AI213" s="541"/>
      <c r="AJ213" s="541"/>
      <c r="AK213" s="541"/>
      <c r="AL213" s="541"/>
      <c r="AM213" s="541"/>
      <c r="AN213" s="569"/>
      <c r="AO213" s="495"/>
      <c r="AP213" s="488"/>
      <c r="AQ213" s="488"/>
      <c r="AR213" s="488"/>
      <c r="AS213" s="496"/>
      <c r="AT213" s="208">
        <f>IF($AU$197="可能です","－",O213)</f>
        <v>0</v>
      </c>
      <c r="BA213" s="487"/>
      <c r="BB213" s="488"/>
      <c r="BC213" s="488"/>
      <c r="BD213" s="488"/>
      <c r="BE213" s="488"/>
      <c r="BF213" s="488"/>
      <c r="BG213" s="489"/>
      <c r="BH213" s="171"/>
      <c r="BI213" s="91"/>
      <c r="BJ213" s="544" t="s">
        <v>97</v>
      </c>
      <c r="BK213" s="544"/>
      <c r="BL213" s="544"/>
      <c r="BM213" s="17" t="s">
        <v>42</v>
      </c>
      <c r="BN213" s="426">
        <v>20</v>
      </c>
      <c r="BO213" s="98" t="s">
        <v>112</v>
      </c>
      <c r="BQ213" s="98"/>
      <c r="BR213" s="541"/>
      <c r="BS213" s="541"/>
      <c r="BT213" s="541"/>
      <c r="BU213" s="541"/>
      <c r="BV213" s="541"/>
      <c r="BW213" s="541"/>
      <c r="BX213" s="541"/>
      <c r="BY213" s="541"/>
      <c r="BZ213" s="541"/>
      <c r="CA213" s="541"/>
      <c r="CB213" s="541"/>
      <c r="CC213" s="541"/>
      <c r="CD213" s="541"/>
      <c r="CE213" s="541"/>
      <c r="CF213" s="541"/>
      <c r="CG213" s="541"/>
      <c r="CH213" s="541"/>
      <c r="CI213" s="541"/>
      <c r="CJ213" s="541"/>
      <c r="CK213" s="541"/>
      <c r="CL213" s="541"/>
      <c r="CM213" s="569"/>
      <c r="CN213" s="495"/>
      <c r="CO213" s="488"/>
      <c r="CP213" s="488"/>
      <c r="CQ213" s="488"/>
      <c r="CR213" s="496"/>
    </row>
    <row r="214" spans="2:96" ht="15.75" customHeight="1">
      <c r="B214" s="499"/>
      <c r="C214" s="500"/>
      <c r="D214" s="500"/>
      <c r="E214" s="500"/>
      <c r="F214" s="500"/>
      <c r="G214" s="500"/>
      <c r="H214" s="501"/>
      <c r="I214" s="299"/>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2"/>
      <c r="AO214" s="502"/>
      <c r="AP214" s="500"/>
      <c r="AQ214" s="500"/>
      <c r="AR214" s="500"/>
      <c r="AS214" s="503"/>
      <c r="BA214" s="499"/>
      <c r="BB214" s="500"/>
      <c r="BC214" s="500"/>
      <c r="BD214" s="500"/>
      <c r="BE214" s="500"/>
      <c r="BF214" s="500"/>
      <c r="BG214" s="501"/>
      <c r="BH214" s="176"/>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2"/>
      <c r="CN214" s="502"/>
      <c r="CO214" s="500"/>
      <c r="CP214" s="500"/>
      <c r="CQ214" s="500"/>
      <c r="CR214" s="503"/>
    </row>
    <row r="215" spans="2:96" ht="29.25" customHeight="1">
      <c r="B215" s="481" t="s">
        <v>665</v>
      </c>
      <c r="C215" s="482"/>
      <c r="D215" s="482"/>
      <c r="E215" s="482"/>
      <c r="F215" s="482"/>
      <c r="G215" s="482"/>
      <c r="H215" s="482"/>
      <c r="I215" s="482"/>
      <c r="J215" s="482"/>
      <c r="K215" s="482"/>
      <c r="L215" s="482"/>
      <c r="M215" s="482"/>
      <c r="N215" s="482"/>
      <c r="O215" s="482"/>
      <c r="P215" s="482"/>
      <c r="Q215" s="482"/>
      <c r="R215" s="482"/>
      <c r="S215" s="482"/>
      <c r="T215" s="482"/>
      <c r="U215" s="482"/>
      <c r="V215" s="482"/>
      <c r="W215" s="482"/>
      <c r="X215" s="482"/>
      <c r="Y215" s="482"/>
      <c r="Z215" s="482"/>
      <c r="AA215" s="482"/>
      <c r="AB215" s="482"/>
      <c r="AC215" s="482"/>
      <c r="AD215" s="482"/>
      <c r="AE215" s="482"/>
      <c r="AF215" s="482"/>
      <c r="AG215" s="482"/>
      <c r="AH215" s="482"/>
      <c r="AI215" s="482"/>
      <c r="AJ215" s="482"/>
      <c r="AK215" s="482"/>
      <c r="AL215" s="482"/>
      <c r="AM215" s="482"/>
      <c r="AN215" s="482"/>
      <c r="AO215" s="482"/>
      <c r="AP215" s="482"/>
      <c r="AQ215" s="482"/>
      <c r="AR215" s="482"/>
      <c r="AS215" s="483"/>
      <c r="BA215" s="481" t="s">
        <v>665</v>
      </c>
      <c r="BB215" s="482"/>
      <c r="BC215" s="482"/>
      <c r="BD215" s="482"/>
      <c r="BE215" s="482"/>
      <c r="BF215" s="482"/>
      <c r="BG215" s="482"/>
      <c r="BH215" s="482"/>
      <c r="BI215" s="482"/>
      <c r="BJ215" s="482"/>
      <c r="BK215" s="482"/>
      <c r="BL215" s="482"/>
      <c r="BM215" s="482"/>
      <c r="BN215" s="482"/>
      <c r="BO215" s="482"/>
      <c r="BP215" s="482"/>
      <c r="BQ215" s="482"/>
      <c r="BR215" s="482"/>
      <c r="BS215" s="482"/>
      <c r="BT215" s="482"/>
      <c r="BU215" s="482"/>
      <c r="BV215" s="482"/>
      <c r="BW215" s="482"/>
      <c r="BX215" s="482"/>
      <c r="BY215" s="482"/>
      <c r="BZ215" s="482"/>
      <c r="CA215" s="482"/>
      <c r="CB215" s="482"/>
      <c r="CC215" s="482"/>
      <c r="CD215" s="482"/>
      <c r="CE215" s="482"/>
      <c r="CF215" s="482"/>
      <c r="CG215" s="482"/>
      <c r="CH215" s="482"/>
      <c r="CI215" s="482"/>
      <c r="CJ215" s="482"/>
      <c r="CK215" s="482"/>
      <c r="CL215" s="482"/>
      <c r="CM215" s="482"/>
      <c r="CN215" s="482"/>
      <c r="CO215" s="482"/>
      <c r="CP215" s="482"/>
      <c r="CQ215" s="482"/>
      <c r="CR215" s="483"/>
    </row>
    <row r="216" spans="2:96" ht="15.75" customHeight="1">
      <c r="B216" s="484" t="s">
        <v>384</v>
      </c>
      <c r="C216" s="485"/>
      <c r="D216" s="485"/>
      <c r="E216" s="485"/>
      <c r="F216" s="485"/>
      <c r="G216" s="485"/>
      <c r="H216" s="486"/>
      <c r="I216" s="297"/>
      <c r="J216" s="38" t="s">
        <v>448</v>
      </c>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9"/>
      <c r="AO216" s="493" t="s">
        <v>743</v>
      </c>
      <c r="AP216" s="485"/>
      <c r="AQ216" s="485"/>
      <c r="AR216" s="485"/>
      <c r="AS216" s="494"/>
      <c r="BA216" s="484" t="s">
        <v>384</v>
      </c>
      <c r="BB216" s="485"/>
      <c r="BC216" s="485"/>
      <c r="BD216" s="485"/>
      <c r="BE216" s="485"/>
      <c r="BF216" s="485"/>
      <c r="BG216" s="486"/>
      <c r="BH216" s="253"/>
      <c r="BI216" s="38" t="s">
        <v>406</v>
      </c>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9"/>
      <c r="CN216" s="493" t="s">
        <v>743</v>
      </c>
      <c r="CO216" s="485"/>
      <c r="CP216" s="485"/>
      <c r="CQ216" s="485"/>
      <c r="CR216" s="494"/>
    </row>
    <row r="217" spans="2:96" ht="57" customHeight="1">
      <c r="B217" s="487"/>
      <c r="C217" s="488"/>
      <c r="D217" s="488"/>
      <c r="E217" s="488"/>
      <c r="F217" s="488"/>
      <c r="G217" s="488"/>
      <c r="H217" s="489"/>
      <c r="I217" s="296"/>
      <c r="J217" s="541" t="s">
        <v>697</v>
      </c>
      <c r="K217" s="542"/>
      <c r="L217" s="542"/>
      <c r="M217" s="542"/>
      <c r="N217" s="542"/>
      <c r="O217" s="542"/>
      <c r="P217" s="542"/>
      <c r="Q217" s="542"/>
      <c r="R217" s="542"/>
      <c r="S217" s="542"/>
      <c r="T217" s="542"/>
      <c r="U217" s="542"/>
      <c r="V217" s="542"/>
      <c r="W217" s="542"/>
      <c r="X217" s="542"/>
      <c r="Y217" s="542"/>
      <c r="Z217" s="542"/>
      <c r="AA217" s="542"/>
      <c r="AB217" s="542"/>
      <c r="AC217" s="542"/>
      <c r="AD217" s="542"/>
      <c r="AE217" s="542"/>
      <c r="AF217" s="542"/>
      <c r="AG217" s="14"/>
      <c r="AH217" s="14"/>
      <c r="AI217" s="14"/>
      <c r="AJ217" s="14"/>
      <c r="AK217" s="14"/>
      <c r="AL217" s="14"/>
      <c r="AM217" s="14"/>
      <c r="AN217" s="21"/>
      <c r="AO217" s="495"/>
      <c r="AP217" s="488"/>
      <c r="AQ217" s="488"/>
      <c r="AR217" s="488"/>
      <c r="AS217" s="496"/>
      <c r="BA217" s="487"/>
      <c r="BB217" s="488"/>
      <c r="BC217" s="488"/>
      <c r="BD217" s="488"/>
      <c r="BE217" s="488"/>
      <c r="BF217" s="488"/>
      <c r="BG217" s="489"/>
      <c r="BH217" s="253"/>
      <c r="BI217" s="541" t="s">
        <v>697</v>
      </c>
      <c r="BJ217" s="542"/>
      <c r="BK217" s="542"/>
      <c r="BL217" s="542"/>
      <c r="BM217" s="542"/>
      <c r="BN217" s="542"/>
      <c r="BO217" s="542"/>
      <c r="BP217" s="542"/>
      <c r="BQ217" s="542"/>
      <c r="BR217" s="542"/>
      <c r="BS217" s="542"/>
      <c r="BT217" s="542"/>
      <c r="BU217" s="542"/>
      <c r="BV217" s="542"/>
      <c r="BW217" s="542"/>
      <c r="BX217" s="542"/>
      <c r="BY217" s="542"/>
      <c r="BZ217" s="542"/>
      <c r="CA217" s="542"/>
      <c r="CB217" s="542"/>
      <c r="CC217" s="542"/>
      <c r="CD217" s="542"/>
      <c r="CE217" s="542"/>
      <c r="CF217" s="14"/>
      <c r="CG217" s="14"/>
      <c r="CH217" s="14"/>
      <c r="CI217" s="14"/>
      <c r="CJ217" s="14"/>
      <c r="CK217" s="14"/>
      <c r="CL217" s="14"/>
      <c r="CM217" s="21"/>
      <c r="CN217" s="495"/>
      <c r="CO217" s="488"/>
      <c r="CP217" s="488"/>
      <c r="CQ217" s="488"/>
      <c r="CR217" s="496"/>
    </row>
    <row r="218" spans="2:96" ht="15.75" customHeight="1">
      <c r="B218" s="487"/>
      <c r="C218" s="488"/>
      <c r="D218" s="488"/>
      <c r="E218" s="488"/>
      <c r="F218" s="488"/>
      <c r="G218" s="488"/>
      <c r="H218" s="489"/>
      <c r="I218" s="296"/>
      <c r="J218" s="14" t="s">
        <v>282</v>
      </c>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21"/>
      <c r="AO218" s="495"/>
      <c r="AP218" s="488"/>
      <c r="AQ218" s="488"/>
      <c r="AR218" s="488"/>
      <c r="AS218" s="496"/>
      <c r="BA218" s="487"/>
      <c r="BB218" s="488"/>
      <c r="BC218" s="488"/>
      <c r="BD218" s="488"/>
      <c r="BE218" s="488"/>
      <c r="BF218" s="488"/>
      <c r="BG218" s="489"/>
      <c r="BH218" s="253"/>
      <c r="BI218" s="14" t="s">
        <v>282</v>
      </c>
      <c r="BJ218" s="14"/>
      <c r="BK218" s="14"/>
      <c r="BL218" s="14"/>
      <c r="BM218" s="14"/>
      <c r="BN218" s="14"/>
      <c r="BO218" s="14"/>
      <c r="BP218" s="14"/>
      <c r="BQ218" s="14"/>
      <c r="BR218" s="14"/>
      <c r="BT218" s="14"/>
      <c r="BU218" s="14"/>
      <c r="BV218" s="14"/>
      <c r="BW218" s="14"/>
      <c r="BX218" s="14"/>
      <c r="BY218" s="14"/>
      <c r="BZ218" s="14"/>
      <c r="CA218" s="14"/>
      <c r="CB218" s="14"/>
      <c r="CC218" s="14"/>
      <c r="CD218" s="14"/>
      <c r="CE218" s="14"/>
      <c r="CF218" s="14"/>
      <c r="CG218" s="14"/>
      <c r="CH218" s="14"/>
      <c r="CI218" s="14"/>
      <c r="CJ218" s="14"/>
      <c r="CK218" s="14"/>
      <c r="CL218" s="14"/>
      <c r="CM218" s="21"/>
      <c r="CN218" s="495"/>
      <c r="CO218" s="488"/>
      <c r="CP218" s="488"/>
      <c r="CQ218" s="488"/>
      <c r="CR218" s="496"/>
    </row>
    <row r="219" spans="2:96" ht="16.5" customHeight="1" thickBot="1">
      <c r="B219" s="487"/>
      <c r="C219" s="488"/>
      <c r="D219" s="488"/>
      <c r="E219" s="488"/>
      <c r="F219" s="488"/>
      <c r="G219" s="488"/>
      <c r="H219" s="489"/>
      <c r="I219" s="296"/>
      <c r="J219" s="14" t="s">
        <v>238</v>
      </c>
      <c r="K219" s="14"/>
      <c r="L219" s="14"/>
      <c r="M219" s="14"/>
      <c r="N219" s="14"/>
      <c r="O219" s="14"/>
      <c r="P219" s="14"/>
      <c r="Q219" s="14" t="s">
        <v>283</v>
      </c>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21"/>
      <c r="AO219" s="495"/>
      <c r="AP219" s="488"/>
      <c r="AQ219" s="488"/>
      <c r="AR219" s="488"/>
      <c r="AS219" s="496"/>
      <c r="BA219" s="487"/>
      <c r="BB219" s="488"/>
      <c r="BC219" s="488"/>
      <c r="BD219" s="488"/>
      <c r="BE219" s="488"/>
      <c r="BF219" s="488"/>
      <c r="BG219" s="489"/>
      <c r="BH219" s="253"/>
      <c r="BI219" s="14" t="s">
        <v>238</v>
      </c>
      <c r="BJ219" s="14"/>
      <c r="BK219" s="14"/>
      <c r="BL219" s="14"/>
      <c r="BM219" s="14"/>
      <c r="BN219" s="14"/>
      <c r="BO219" s="14"/>
      <c r="BP219" s="14" t="s">
        <v>283</v>
      </c>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21"/>
      <c r="CN219" s="495"/>
      <c r="CO219" s="488"/>
      <c r="CP219" s="488"/>
      <c r="CQ219" s="488"/>
      <c r="CR219" s="496"/>
    </row>
    <row r="220" spans="2:96" ht="22.5" customHeight="1" thickBot="1">
      <c r="B220" s="487"/>
      <c r="C220" s="488"/>
      <c r="D220" s="488"/>
      <c r="E220" s="488"/>
      <c r="F220" s="488"/>
      <c r="G220" s="488"/>
      <c r="H220" s="489"/>
      <c r="I220" s="296"/>
      <c r="K220" s="14" t="s">
        <v>94</v>
      </c>
      <c r="L220" s="14"/>
      <c r="M220" s="537"/>
      <c r="N220" s="538"/>
      <c r="O220" s="538"/>
      <c r="P220" s="538"/>
      <c r="Q220" s="538"/>
      <c r="R220" s="539"/>
      <c r="S220" s="295" t="s">
        <v>42</v>
      </c>
      <c r="T220" s="622"/>
      <c r="U220" s="538"/>
      <c r="V220" s="539"/>
      <c r="W220" s="14" t="s">
        <v>206</v>
      </c>
      <c r="X220" s="14"/>
      <c r="Y220" s="14"/>
      <c r="Z220" s="14"/>
      <c r="AA220" s="14"/>
      <c r="AB220" s="14"/>
      <c r="AC220" s="14"/>
      <c r="AD220" s="14"/>
      <c r="AE220" s="14"/>
      <c r="AF220" s="14"/>
      <c r="AG220" s="14"/>
      <c r="AH220" s="14"/>
      <c r="AI220" s="14"/>
      <c r="AJ220" s="14"/>
      <c r="AK220" s="14"/>
      <c r="AL220" s="14"/>
      <c r="AM220" s="14"/>
      <c r="AN220" s="21"/>
      <c r="AO220" s="495"/>
      <c r="AP220" s="488"/>
      <c r="AQ220" s="488"/>
      <c r="AR220" s="488"/>
      <c r="AS220" s="496"/>
      <c r="BA220" s="487"/>
      <c r="BB220" s="488"/>
      <c r="BC220" s="488"/>
      <c r="BD220" s="488"/>
      <c r="BE220" s="488"/>
      <c r="BF220" s="488"/>
      <c r="BG220" s="489"/>
      <c r="BH220" s="253"/>
      <c r="BJ220" s="14" t="s">
        <v>94</v>
      </c>
      <c r="BK220" s="14"/>
      <c r="BL220" s="535" t="s">
        <v>446</v>
      </c>
      <c r="BM220" s="699"/>
      <c r="BN220" s="699"/>
      <c r="BO220" s="699"/>
      <c r="BP220" s="699"/>
      <c r="BQ220" s="536"/>
      <c r="BR220" s="252" t="s">
        <v>42</v>
      </c>
      <c r="BS220" s="700">
        <v>2700</v>
      </c>
      <c r="BT220" s="699"/>
      <c r="BU220" s="536"/>
      <c r="BV220" s="14" t="s">
        <v>206</v>
      </c>
      <c r="BW220" s="14"/>
      <c r="BX220" s="14"/>
      <c r="BY220" s="14"/>
      <c r="BZ220" s="14"/>
      <c r="CA220" s="14"/>
      <c r="CB220" s="14"/>
      <c r="CC220" s="14"/>
      <c r="CD220" s="14"/>
      <c r="CE220" s="14"/>
      <c r="CF220" s="14"/>
      <c r="CG220" s="14"/>
      <c r="CH220" s="14"/>
      <c r="CI220" s="14"/>
      <c r="CJ220" s="14"/>
      <c r="CK220" s="14"/>
      <c r="CL220" s="14"/>
      <c r="CM220" s="21"/>
      <c r="CN220" s="495"/>
      <c r="CO220" s="488"/>
      <c r="CP220" s="488"/>
      <c r="CQ220" s="488"/>
      <c r="CR220" s="496"/>
    </row>
    <row r="221" spans="2:96" ht="16.5" customHeight="1" thickBot="1">
      <c r="B221" s="487"/>
      <c r="C221" s="488"/>
      <c r="D221" s="488"/>
      <c r="E221" s="488"/>
      <c r="F221" s="488"/>
      <c r="G221" s="488"/>
      <c r="H221" s="489"/>
      <c r="I221" s="296"/>
      <c r="K221" s="14" t="s">
        <v>95</v>
      </c>
      <c r="L221" s="14"/>
      <c r="M221" s="14"/>
      <c r="N221" s="268"/>
      <c r="O221" s="14" t="s">
        <v>99</v>
      </c>
      <c r="P221" s="103"/>
      <c r="Q221" s="103"/>
      <c r="R221" s="14"/>
      <c r="S221" s="14"/>
      <c r="T221" s="14" t="s">
        <v>248</v>
      </c>
      <c r="U221" s="14"/>
      <c r="V221" s="14"/>
      <c r="W221" s="14"/>
      <c r="X221" s="14"/>
      <c r="Y221" s="14"/>
      <c r="Z221" s="14"/>
      <c r="AA221" s="14"/>
      <c r="AB221" s="14"/>
      <c r="AC221" s="14"/>
      <c r="AD221" s="14"/>
      <c r="AE221" s="14"/>
      <c r="AF221" s="14"/>
      <c r="AG221" s="14"/>
      <c r="AH221" s="14"/>
      <c r="AI221" s="14"/>
      <c r="AJ221" s="14"/>
      <c r="AK221" s="14"/>
      <c r="AL221" s="14"/>
      <c r="AM221" s="14"/>
      <c r="AN221" s="21"/>
      <c r="AO221" s="495"/>
      <c r="AP221" s="488"/>
      <c r="AQ221" s="488"/>
      <c r="AR221" s="488"/>
      <c r="AS221" s="496"/>
      <c r="AT221" s="208" t="b">
        <v>0</v>
      </c>
      <c r="BA221" s="487"/>
      <c r="BB221" s="488"/>
      <c r="BC221" s="488"/>
      <c r="BD221" s="488"/>
      <c r="BE221" s="488"/>
      <c r="BF221" s="488"/>
      <c r="BG221" s="489"/>
      <c r="BH221" s="253"/>
      <c r="BJ221" s="14" t="s">
        <v>95</v>
      </c>
      <c r="BK221" s="14"/>
      <c r="BL221" s="14"/>
      <c r="BM221" s="107"/>
      <c r="BN221" s="14" t="s">
        <v>99</v>
      </c>
      <c r="BO221" s="103"/>
      <c r="BP221" s="103"/>
      <c r="BS221" s="9" t="s">
        <v>248</v>
      </c>
      <c r="BT221" s="14"/>
      <c r="BU221" s="14"/>
      <c r="BV221" s="14"/>
      <c r="BW221" s="14"/>
      <c r="BX221" s="14"/>
      <c r="BY221" s="14"/>
      <c r="BZ221" s="14"/>
      <c r="CA221" s="14"/>
      <c r="CB221" s="14"/>
      <c r="CC221" s="14"/>
      <c r="CD221" s="14"/>
      <c r="CE221" s="14"/>
      <c r="CF221" s="14"/>
      <c r="CG221" s="14"/>
      <c r="CH221" s="14"/>
      <c r="CI221" s="14"/>
      <c r="CJ221" s="14"/>
      <c r="CK221" s="14"/>
      <c r="CL221" s="14"/>
      <c r="CM221" s="21"/>
      <c r="CN221" s="495"/>
      <c r="CO221" s="488"/>
      <c r="CP221" s="488"/>
      <c r="CQ221" s="488"/>
      <c r="CR221" s="496"/>
    </row>
    <row r="222" spans="2:96" ht="16.5" customHeight="1" thickBot="1">
      <c r="B222" s="487"/>
      <c r="C222" s="488"/>
      <c r="D222" s="488"/>
      <c r="E222" s="488"/>
      <c r="F222" s="488"/>
      <c r="G222" s="488"/>
      <c r="H222" s="489"/>
      <c r="I222" s="296"/>
      <c r="K222" s="98"/>
      <c r="L222" s="98"/>
      <c r="M222" s="291"/>
      <c r="N222" s="424"/>
      <c r="O222" s="427" t="s">
        <v>232</v>
      </c>
      <c r="P222" s="234"/>
      <c r="Q222" s="428"/>
      <c r="R222" s="98" t="s">
        <v>101</v>
      </c>
      <c r="S222" s="98"/>
      <c r="T222" s="98"/>
      <c r="U222" s="98"/>
      <c r="V222" s="14"/>
      <c r="W222" s="14"/>
      <c r="X222" s="14"/>
      <c r="Y222" s="14"/>
      <c r="Z222" s="14"/>
      <c r="AA222" s="14"/>
      <c r="AB222" s="14"/>
      <c r="AC222" s="14"/>
      <c r="AD222" s="14"/>
      <c r="AE222" s="14"/>
      <c r="AF222" s="14"/>
      <c r="AG222" s="14"/>
      <c r="AH222" s="14"/>
      <c r="AI222" s="14"/>
      <c r="AJ222" s="14"/>
      <c r="AK222" s="14"/>
      <c r="AL222" s="14"/>
      <c r="AM222" s="14"/>
      <c r="AN222" s="21"/>
      <c r="AO222" s="495"/>
      <c r="AP222" s="488"/>
      <c r="AQ222" s="488"/>
      <c r="AR222" s="488"/>
      <c r="AS222" s="496"/>
      <c r="AT222" s="208" t="b">
        <v>0</v>
      </c>
      <c r="BA222" s="487"/>
      <c r="BB222" s="488"/>
      <c r="BC222" s="488"/>
      <c r="BD222" s="488"/>
      <c r="BE222" s="488"/>
      <c r="BF222" s="488"/>
      <c r="BG222" s="489"/>
      <c r="BH222" s="253"/>
      <c r="BJ222" s="98"/>
      <c r="BK222" s="98"/>
      <c r="BL222" s="247"/>
      <c r="BM222" s="108"/>
      <c r="BN222" s="110" t="s">
        <v>232</v>
      </c>
      <c r="BO222" s="109"/>
      <c r="BP222" s="351">
        <v>2</v>
      </c>
      <c r="BQ222" s="98" t="s">
        <v>101</v>
      </c>
      <c r="BR222" s="98"/>
      <c r="BS222" s="98"/>
      <c r="BT222" s="98"/>
      <c r="BU222" s="14"/>
      <c r="BV222" s="14"/>
      <c r="BW222" s="14"/>
      <c r="BX222" s="14"/>
      <c r="BY222" s="14"/>
      <c r="BZ222" s="14"/>
      <c r="CA222" s="14"/>
      <c r="CB222" s="14"/>
      <c r="CC222" s="14"/>
      <c r="CD222" s="14"/>
      <c r="CE222" s="14"/>
      <c r="CF222" s="14"/>
      <c r="CG222" s="14"/>
      <c r="CH222" s="14"/>
      <c r="CI222" s="14"/>
      <c r="CJ222" s="14"/>
      <c r="CK222" s="14"/>
      <c r="CL222" s="14"/>
      <c r="CM222" s="21"/>
      <c r="CN222" s="495"/>
      <c r="CO222" s="488"/>
      <c r="CP222" s="488"/>
      <c r="CQ222" s="488"/>
      <c r="CR222" s="496"/>
    </row>
    <row r="223" spans="2:96" ht="25.5" customHeight="1" thickBot="1">
      <c r="B223" s="487"/>
      <c r="C223" s="488"/>
      <c r="D223" s="488"/>
      <c r="E223" s="488"/>
      <c r="F223" s="488"/>
      <c r="G223" s="488"/>
      <c r="H223" s="489"/>
      <c r="I223" s="296"/>
      <c r="J223" s="91"/>
      <c r="K223" s="145" t="s">
        <v>96</v>
      </c>
      <c r="L223" s="145"/>
      <c r="M223" s="145"/>
      <c r="N223" s="148" t="s">
        <v>42</v>
      </c>
      <c r="O223" s="429"/>
      <c r="P223" s="98" t="s">
        <v>212</v>
      </c>
      <c r="Q223" s="145"/>
      <c r="R223" s="14"/>
      <c r="S223" s="541" t="s">
        <v>289</v>
      </c>
      <c r="T223" s="541"/>
      <c r="U223" s="541"/>
      <c r="V223" s="541"/>
      <c r="W223" s="541"/>
      <c r="X223" s="541"/>
      <c r="Y223" s="541"/>
      <c r="Z223" s="541"/>
      <c r="AA223" s="541"/>
      <c r="AB223" s="541"/>
      <c r="AC223" s="541"/>
      <c r="AD223" s="541"/>
      <c r="AE223" s="541"/>
      <c r="AF223" s="541"/>
      <c r="AG223" s="541"/>
      <c r="AH223" s="541"/>
      <c r="AI223" s="541"/>
      <c r="AJ223" s="541"/>
      <c r="AK223" s="541"/>
      <c r="AL223" s="541"/>
      <c r="AM223" s="541"/>
      <c r="AN223" s="569"/>
      <c r="AO223" s="495"/>
      <c r="AP223" s="488"/>
      <c r="AQ223" s="488"/>
      <c r="AR223" s="488"/>
      <c r="AS223" s="496"/>
      <c r="BA223" s="487"/>
      <c r="BB223" s="488"/>
      <c r="BC223" s="488"/>
      <c r="BD223" s="488"/>
      <c r="BE223" s="488"/>
      <c r="BF223" s="488"/>
      <c r="BG223" s="489"/>
      <c r="BH223" s="253"/>
      <c r="BI223" s="91"/>
      <c r="BJ223" s="145" t="s">
        <v>96</v>
      </c>
      <c r="BK223" s="145"/>
      <c r="BL223" s="145"/>
      <c r="BM223" s="148" t="s">
        <v>42</v>
      </c>
      <c r="BN223" s="352">
        <v>10</v>
      </c>
      <c r="BO223" s="98" t="s">
        <v>212</v>
      </c>
      <c r="BP223" s="145"/>
      <c r="BR223" s="541" t="s">
        <v>289</v>
      </c>
      <c r="BS223" s="541"/>
      <c r="BT223" s="541"/>
      <c r="BU223" s="541"/>
      <c r="BV223" s="541"/>
      <c r="BW223" s="541"/>
      <c r="BX223" s="541"/>
      <c r="BY223" s="541"/>
      <c r="BZ223" s="541"/>
      <c r="CA223" s="541"/>
      <c r="CB223" s="541"/>
      <c r="CC223" s="541"/>
      <c r="CD223" s="541"/>
      <c r="CE223" s="541"/>
      <c r="CF223" s="541"/>
      <c r="CG223" s="541"/>
      <c r="CH223" s="541"/>
      <c r="CI223" s="541"/>
      <c r="CJ223" s="541"/>
      <c r="CK223" s="541"/>
      <c r="CL223" s="541"/>
      <c r="CM223" s="569"/>
      <c r="CN223" s="495"/>
      <c r="CO223" s="488"/>
      <c r="CP223" s="488"/>
      <c r="CQ223" s="488"/>
      <c r="CR223" s="496"/>
    </row>
    <row r="224" spans="2:96" ht="25.5" customHeight="1" thickBot="1">
      <c r="B224" s="487"/>
      <c r="C224" s="488"/>
      <c r="D224" s="488"/>
      <c r="E224" s="488"/>
      <c r="F224" s="488"/>
      <c r="G224" s="488"/>
      <c r="H224" s="489"/>
      <c r="I224" s="296"/>
      <c r="J224" s="91"/>
      <c r="K224" s="544" t="s">
        <v>97</v>
      </c>
      <c r="L224" s="544"/>
      <c r="M224" s="544"/>
      <c r="N224" s="17" t="s">
        <v>42</v>
      </c>
      <c r="O224" s="428"/>
      <c r="P224" s="98" t="s">
        <v>112</v>
      </c>
      <c r="Q224" s="14"/>
      <c r="R224" s="98"/>
      <c r="S224" s="541"/>
      <c r="T224" s="541"/>
      <c r="U224" s="541"/>
      <c r="V224" s="541"/>
      <c r="W224" s="541"/>
      <c r="X224" s="541"/>
      <c r="Y224" s="541"/>
      <c r="Z224" s="541"/>
      <c r="AA224" s="541"/>
      <c r="AB224" s="541"/>
      <c r="AC224" s="541"/>
      <c r="AD224" s="541"/>
      <c r="AE224" s="541"/>
      <c r="AF224" s="541"/>
      <c r="AG224" s="541"/>
      <c r="AH224" s="541"/>
      <c r="AI224" s="541"/>
      <c r="AJ224" s="541"/>
      <c r="AK224" s="541"/>
      <c r="AL224" s="541"/>
      <c r="AM224" s="541"/>
      <c r="AN224" s="569"/>
      <c r="AO224" s="495"/>
      <c r="AP224" s="488"/>
      <c r="AQ224" s="488"/>
      <c r="AR224" s="488"/>
      <c r="AS224" s="496"/>
      <c r="BA224" s="487"/>
      <c r="BB224" s="488"/>
      <c r="BC224" s="488"/>
      <c r="BD224" s="488"/>
      <c r="BE224" s="488"/>
      <c r="BF224" s="488"/>
      <c r="BG224" s="489"/>
      <c r="BH224" s="253"/>
      <c r="BI224" s="91"/>
      <c r="BJ224" s="544" t="s">
        <v>97</v>
      </c>
      <c r="BK224" s="544"/>
      <c r="BL224" s="544"/>
      <c r="BM224" s="17" t="s">
        <v>42</v>
      </c>
      <c r="BN224" s="351">
        <v>8</v>
      </c>
      <c r="BO224" s="98" t="s">
        <v>112</v>
      </c>
      <c r="BQ224" s="98"/>
      <c r="BR224" s="541"/>
      <c r="BS224" s="541"/>
      <c r="BT224" s="541"/>
      <c r="BU224" s="541"/>
      <c r="BV224" s="541"/>
      <c r="BW224" s="541"/>
      <c r="BX224" s="541"/>
      <c r="BY224" s="541"/>
      <c r="BZ224" s="541"/>
      <c r="CA224" s="541"/>
      <c r="CB224" s="541"/>
      <c r="CC224" s="541"/>
      <c r="CD224" s="541"/>
      <c r="CE224" s="541"/>
      <c r="CF224" s="541"/>
      <c r="CG224" s="541"/>
      <c r="CH224" s="541"/>
      <c r="CI224" s="541"/>
      <c r="CJ224" s="541"/>
      <c r="CK224" s="541"/>
      <c r="CL224" s="541"/>
      <c r="CM224" s="569"/>
      <c r="CN224" s="495"/>
      <c r="CO224" s="488"/>
      <c r="CP224" s="488"/>
      <c r="CQ224" s="488"/>
      <c r="CR224" s="496"/>
    </row>
    <row r="225" spans="2:96" ht="25.5" customHeight="1" thickBot="1">
      <c r="B225" s="487"/>
      <c r="C225" s="488"/>
      <c r="D225" s="488"/>
      <c r="E225" s="488"/>
      <c r="F225" s="488"/>
      <c r="G225" s="488"/>
      <c r="H225" s="489"/>
      <c r="I225" s="296"/>
      <c r="J225" s="91"/>
      <c r="K225" s="285" t="s">
        <v>286</v>
      </c>
      <c r="L225" s="285"/>
      <c r="M225" s="285"/>
      <c r="N225" s="17"/>
      <c r="O225" s="428"/>
      <c r="P225" s="98" t="s">
        <v>288</v>
      </c>
      <c r="Q225" s="14"/>
      <c r="R225" s="98"/>
      <c r="S225" s="520" t="s">
        <v>377</v>
      </c>
      <c r="T225" s="520"/>
      <c r="U225" s="520"/>
      <c r="V225" s="520"/>
      <c r="W225" s="520"/>
      <c r="X225" s="520"/>
      <c r="Y225" s="520"/>
      <c r="Z225" s="520"/>
      <c r="AA225" s="520"/>
      <c r="AB225" s="520"/>
      <c r="AC225" s="520"/>
      <c r="AD225" s="520"/>
      <c r="AE225" s="520"/>
      <c r="AF225" s="520"/>
      <c r="AG225" s="520"/>
      <c r="AH225" s="520"/>
      <c r="AI225" s="520"/>
      <c r="AJ225" s="520"/>
      <c r="AK225" s="520"/>
      <c r="AL225" s="520"/>
      <c r="AM225" s="520"/>
      <c r="AN225" s="698"/>
      <c r="AO225" s="495"/>
      <c r="AP225" s="488"/>
      <c r="AQ225" s="488"/>
      <c r="AR225" s="488"/>
      <c r="AS225" s="496"/>
      <c r="BA225" s="487"/>
      <c r="BB225" s="488"/>
      <c r="BC225" s="488"/>
      <c r="BD225" s="488"/>
      <c r="BE225" s="488"/>
      <c r="BF225" s="488"/>
      <c r="BG225" s="489"/>
      <c r="BH225" s="253"/>
      <c r="BI225" s="91"/>
      <c r="BJ225" s="244" t="s">
        <v>286</v>
      </c>
      <c r="BK225" s="244"/>
      <c r="BL225" s="244"/>
      <c r="BM225" s="17"/>
      <c r="BN225" s="351">
        <v>2</v>
      </c>
      <c r="BO225" s="98" t="s">
        <v>288</v>
      </c>
      <c r="BQ225" s="98"/>
      <c r="BR225" s="520" t="s">
        <v>377</v>
      </c>
      <c r="BS225" s="520"/>
      <c r="BT225" s="520"/>
      <c r="BU225" s="520"/>
      <c r="BV225" s="520"/>
      <c r="BW225" s="520"/>
      <c r="BX225" s="520"/>
      <c r="BY225" s="520"/>
      <c r="BZ225" s="520"/>
      <c r="CA225" s="520"/>
      <c r="CB225" s="520"/>
      <c r="CC225" s="520"/>
      <c r="CD225" s="520"/>
      <c r="CE225" s="520"/>
      <c r="CF225" s="520"/>
      <c r="CG225" s="520"/>
      <c r="CH225" s="520"/>
      <c r="CI225" s="520"/>
      <c r="CJ225" s="520"/>
      <c r="CK225" s="520"/>
      <c r="CL225" s="520"/>
      <c r="CM225" s="698"/>
      <c r="CN225" s="495"/>
      <c r="CO225" s="488"/>
      <c r="CP225" s="488"/>
      <c r="CQ225" s="488"/>
      <c r="CR225" s="496"/>
    </row>
    <row r="226" spans="2:96" ht="21" customHeight="1">
      <c r="B226" s="487"/>
      <c r="C226" s="488"/>
      <c r="D226" s="488"/>
      <c r="E226" s="488"/>
      <c r="F226" s="488"/>
      <c r="G226" s="488"/>
      <c r="H226" s="489"/>
      <c r="I226" s="296"/>
      <c r="J226" s="91"/>
      <c r="K226" s="226"/>
      <c r="L226" s="226"/>
      <c r="M226" s="226"/>
      <c r="N226" s="226"/>
      <c r="O226" s="227"/>
      <c r="P226" s="98"/>
      <c r="Q226" s="98"/>
      <c r="R226" s="98"/>
      <c r="S226" s="520"/>
      <c r="T226" s="520"/>
      <c r="U226" s="520"/>
      <c r="V226" s="520"/>
      <c r="W226" s="520"/>
      <c r="X226" s="520"/>
      <c r="Y226" s="520"/>
      <c r="Z226" s="520"/>
      <c r="AA226" s="520"/>
      <c r="AB226" s="520"/>
      <c r="AC226" s="520"/>
      <c r="AD226" s="520"/>
      <c r="AE226" s="520"/>
      <c r="AF226" s="520"/>
      <c r="AG226" s="520"/>
      <c r="AH226" s="520"/>
      <c r="AI226" s="520"/>
      <c r="AJ226" s="520"/>
      <c r="AK226" s="520"/>
      <c r="AL226" s="520"/>
      <c r="AM226" s="520"/>
      <c r="AN226" s="698"/>
      <c r="AO226" s="495"/>
      <c r="AP226" s="488"/>
      <c r="AQ226" s="488"/>
      <c r="AR226" s="488"/>
      <c r="AS226" s="496"/>
      <c r="BA226" s="487"/>
      <c r="BB226" s="488"/>
      <c r="BC226" s="488"/>
      <c r="BD226" s="488"/>
      <c r="BE226" s="488"/>
      <c r="BF226" s="488"/>
      <c r="BG226" s="489"/>
      <c r="BH226" s="253"/>
      <c r="BI226" s="91"/>
      <c r="BJ226" s="226"/>
      <c r="BK226" s="226"/>
      <c r="BL226" s="226"/>
      <c r="BM226" s="226"/>
      <c r="BN226" s="227"/>
      <c r="BO226" s="98"/>
      <c r="BP226" s="98"/>
      <c r="BQ226" s="98"/>
      <c r="BR226" s="520"/>
      <c r="BS226" s="520"/>
      <c r="BT226" s="520"/>
      <c r="BU226" s="520"/>
      <c r="BV226" s="520"/>
      <c r="BW226" s="520"/>
      <c r="BX226" s="520"/>
      <c r="BY226" s="520"/>
      <c r="BZ226" s="520"/>
      <c r="CA226" s="520"/>
      <c r="CB226" s="520"/>
      <c r="CC226" s="520"/>
      <c r="CD226" s="520"/>
      <c r="CE226" s="520"/>
      <c r="CF226" s="520"/>
      <c r="CG226" s="520"/>
      <c r="CH226" s="520"/>
      <c r="CI226" s="520"/>
      <c r="CJ226" s="520"/>
      <c r="CK226" s="520"/>
      <c r="CL226" s="520"/>
      <c r="CM226" s="698"/>
      <c r="CN226" s="495"/>
      <c r="CO226" s="488"/>
      <c r="CP226" s="488"/>
      <c r="CQ226" s="488"/>
      <c r="CR226" s="496"/>
    </row>
    <row r="227" spans="2:96" ht="21" customHeight="1">
      <c r="B227" s="487"/>
      <c r="C227" s="488"/>
      <c r="D227" s="488"/>
      <c r="E227" s="488"/>
      <c r="F227" s="488"/>
      <c r="G227" s="488"/>
      <c r="H227" s="489"/>
      <c r="I227" s="296"/>
      <c r="J227" s="185"/>
      <c r="K227" s="285"/>
      <c r="L227" s="285"/>
      <c r="M227" s="285"/>
      <c r="N227" s="17"/>
      <c r="O227" s="186"/>
      <c r="P227" s="98"/>
      <c r="Q227" s="98"/>
      <c r="R227" s="98"/>
      <c r="S227" s="520"/>
      <c r="T227" s="520"/>
      <c r="U227" s="520"/>
      <c r="V227" s="520"/>
      <c r="W227" s="520"/>
      <c r="X227" s="520"/>
      <c r="Y227" s="520"/>
      <c r="Z227" s="520"/>
      <c r="AA227" s="520"/>
      <c r="AB227" s="520"/>
      <c r="AC227" s="520"/>
      <c r="AD227" s="520"/>
      <c r="AE227" s="520"/>
      <c r="AF227" s="520"/>
      <c r="AG227" s="520"/>
      <c r="AH227" s="520"/>
      <c r="AI227" s="520"/>
      <c r="AJ227" s="520"/>
      <c r="AK227" s="520"/>
      <c r="AL227" s="520"/>
      <c r="AM227" s="520"/>
      <c r="AN227" s="698"/>
      <c r="AO227" s="495"/>
      <c r="AP227" s="488"/>
      <c r="AQ227" s="488"/>
      <c r="AR227" s="488"/>
      <c r="AS227" s="496"/>
      <c r="BA227" s="487"/>
      <c r="BB227" s="488"/>
      <c r="BC227" s="488"/>
      <c r="BD227" s="488"/>
      <c r="BE227" s="488"/>
      <c r="BF227" s="488"/>
      <c r="BG227" s="489"/>
      <c r="BH227" s="253"/>
      <c r="BI227" s="185"/>
      <c r="BJ227" s="244"/>
      <c r="BK227" s="244"/>
      <c r="BL227" s="244"/>
      <c r="BM227" s="17"/>
      <c r="BN227" s="186"/>
      <c r="BO227" s="98"/>
      <c r="BP227" s="100"/>
      <c r="BQ227" s="98"/>
      <c r="BR227" s="520"/>
      <c r="BS227" s="520"/>
      <c r="BT227" s="520"/>
      <c r="BU227" s="520"/>
      <c r="BV227" s="520"/>
      <c r="BW227" s="520"/>
      <c r="BX227" s="520"/>
      <c r="BY227" s="520"/>
      <c r="BZ227" s="520"/>
      <c r="CA227" s="520"/>
      <c r="CB227" s="520"/>
      <c r="CC227" s="520"/>
      <c r="CD227" s="520"/>
      <c r="CE227" s="520"/>
      <c r="CF227" s="520"/>
      <c r="CG227" s="520"/>
      <c r="CH227" s="520"/>
      <c r="CI227" s="520"/>
      <c r="CJ227" s="520"/>
      <c r="CK227" s="520"/>
      <c r="CL227" s="520"/>
      <c r="CM227" s="698"/>
      <c r="CN227" s="495"/>
      <c r="CO227" s="488"/>
      <c r="CP227" s="488"/>
      <c r="CQ227" s="488"/>
      <c r="CR227" s="496"/>
    </row>
    <row r="228" spans="2:96" ht="16.5" customHeight="1" thickBot="1">
      <c r="B228" s="487"/>
      <c r="C228" s="488"/>
      <c r="D228" s="488"/>
      <c r="E228" s="488"/>
      <c r="F228" s="488"/>
      <c r="G228" s="488"/>
      <c r="H228" s="489"/>
      <c r="I228" s="296"/>
      <c r="J228" s="185"/>
      <c r="K228" s="91" t="s">
        <v>285</v>
      </c>
      <c r="L228" s="91"/>
      <c r="M228" s="14"/>
      <c r="N228" s="14"/>
      <c r="O228" s="14"/>
      <c r="P228" s="14"/>
      <c r="Q228" s="14"/>
      <c r="R228" s="14"/>
      <c r="S228" s="191"/>
      <c r="T228" s="191"/>
      <c r="U228" s="191"/>
      <c r="V228" s="191"/>
      <c r="W228" s="191"/>
      <c r="X228" s="191"/>
      <c r="Y228" s="191"/>
      <c r="Z228" s="191"/>
      <c r="AA228" s="286"/>
      <c r="AB228" s="286"/>
      <c r="AC228" s="286"/>
      <c r="AD228" s="286"/>
      <c r="AE228" s="286"/>
      <c r="AF228" s="286"/>
      <c r="AG228" s="286"/>
      <c r="AH228" s="286"/>
      <c r="AI228" s="286"/>
      <c r="AJ228" s="286"/>
      <c r="AK228" s="286"/>
      <c r="AL228" s="286"/>
      <c r="AM228" s="286"/>
      <c r="AN228" s="287"/>
      <c r="AO228" s="495"/>
      <c r="AP228" s="488"/>
      <c r="AQ228" s="488"/>
      <c r="AR228" s="488"/>
      <c r="AS228" s="496"/>
      <c r="BA228" s="487"/>
      <c r="BB228" s="488"/>
      <c r="BC228" s="488"/>
      <c r="BD228" s="488"/>
      <c r="BE228" s="488"/>
      <c r="BF228" s="488"/>
      <c r="BG228" s="489"/>
      <c r="BH228" s="253"/>
      <c r="BI228" s="185"/>
      <c r="BJ228" s="91" t="s">
        <v>285</v>
      </c>
      <c r="BK228" s="91"/>
      <c r="BL228" s="14"/>
      <c r="BM228" s="14"/>
      <c r="BN228" s="14"/>
      <c r="BO228" s="14"/>
      <c r="BP228" s="14"/>
      <c r="BQ228" s="14"/>
      <c r="BR228" s="191"/>
      <c r="BS228" s="191"/>
      <c r="BT228" s="191"/>
      <c r="BU228" s="191"/>
      <c r="BV228" s="191"/>
      <c r="BW228" s="191"/>
      <c r="BX228" s="191"/>
      <c r="BY228" s="191"/>
      <c r="BZ228" s="245"/>
      <c r="CA228" s="245"/>
      <c r="CB228" s="245"/>
      <c r="CC228" s="245"/>
      <c r="CD228" s="245"/>
      <c r="CE228" s="245"/>
      <c r="CF228" s="245"/>
      <c r="CG228" s="245"/>
      <c r="CH228" s="245"/>
      <c r="CI228" s="245"/>
      <c r="CJ228" s="245"/>
      <c r="CK228" s="245"/>
      <c r="CL228" s="245"/>
      <c r="CM228" s="246"/>
      <c r="CN228" s="495"/>
      <c r="CO228" s="488"/>
      <c r="CP228" s="488"/>
      <c r="CQ228" s="488"/>
      <c r="CR228" s="496"/>
    </row>
    <row r="229" spans="2:96" ht="24" customHeight="1" thickBot="1">
      <c r="B229" s="487"/>
      <c r="C229" s="488"/>
      <c r="D229" s="488"/>
      <c r="E229" s="488"/>
      <c r="F229" s="488"/>
      <c r="G229" s="488"/>
      <c r="H229" s="489"/>
      <c r="I229" s="296"/>
      <c r="J229" s="185"/>
      <c r="K229" s="91"/>
      <c r="L229" s="14" t="s">
        <v>213</v>
      </c>
      <c r="M229" s="14"/>
      <c r="N229" s="537" t="str">
        <f>IF(AU13=TRUE,M21,"")&amp;""</f>
        <v/>
      </c>
      <c r="O229" s="538"/>
      <c r="P229" s="538"/>
      <c r="Q229" s="538"/>
      <c r="R229" s="538"/>
      <c r="S229" s="539"/>
      <c r="T229" s="14" t="s">
        <v>46</v>
      </c>
      <c r="U229" s="46" t="s">
        <v>502</v>
      </c>
      <c r="V229" s="46"/>
      <c r="W229" s="46"/>
      <c r="X229" s="14"/>
      <c r="Y229" s="14"/>
      <c r="Z229" s="14"/>
      <c r="AA229" s="286"/>
      <c r="AB229" s="286"/>
      <c r="AC229" s="286"/>
      <c r="AD229" s="286"/>
      <c r="AE229" s="286"/>
      <c r="AF229" s="286"/>
      <c r="AG229" s="286"/>
      <c r="AH229" s="286"/>
      <c r="AI229" s="286"/>
      <c r="AJ229" s="286"/>
      <c r="AK229" s="286"/>
      <c r="AL229" s="286"/>
      <c r="AM229" s="286"/>
      <c r="AN229" s="287"/>
      <c r="AO229" s="495"/>
      <c r="AP229" s="488"/>
      <c r="AQ229" s="488"/>
      <c r="AR229" s="488"/>
      <c r="AS229" s="496"/>
      <c r="BA229" s="487"/>
      <c r="BB229" s="488"/>
      <c r="BC229" s="488"/>
      <c r="BD229" s="488"/>
      <c r="BE229" s="488"/>
      <c r="BF229" s="488"/>
      <c r="BG229" s="489"/>
      <c r="BH229" s="253"/>
      <c r="BI229" s="185"/>
      <c r="BJ229" s="91"/>
      <c r="BK229" s="14" t="s">
        <v>213</v>
      </c>
      <c r="BL229" s="14"/>
      <c r="BM229" s="701" t="str">
        <f>BL21</f>
        <v>グループホーム〇〇〇</v>
      </c>
      <c r="BN229" s="702"/>
      <c r="BO229" s="702"/>
      <c r="BP229" s="702"/>
      <c r="BQ229" s="702"/>
      <c r="BR229" s="703"/>
      <c r="BS229" s="14" t="s">
        <v>46</v>
      </c>
      <c r="BT229" s="46" t="s">
        <v>502</v>
      </c>
      <c r="BU229" s="46"/>
      <c r="BV229" s="46"/>
      <c r="BW229" s="14"/>
      <c r="BX229" s="14"/>
      <c r="BY229" s="14"/>
      <c r="BZ229" s="245"/>
      <c r="CA229" s="245"/>
      <c r="CB229" s="245"/>
      <c r="CC229" s="245"/>
      <c r="CD229" s="245"/>
      <c r="CE229" s="245"/>
      <c r="CF229" s="245"/>
      <c r="CG229" s="245"/>
      <c r="CH229" s="245"/>
      <c r="CI229" s="245"/>
      <c r="CJ229" s="245"/>
      <c r="CK229" s="245"/>
      <c r="CL229" s="245"/>
      <c r="CM229" s="246"/>
      <c r="CN229" s="495"/>
      <c r="CO229" s="488"/>
      <c r="CP229" s="488"/>
      <c r="CQ229" s="488"/>
      <c r="CR229" s="496"/>
    </row>
    <row r="230" spans="2:96" ht="42" customHeight="1" thickBot="1">
      <c r="B230" s="487"/>
      <c r="C230" s="488"/>
      <c r="D230" s="488"/>
      <c r="E230" s="488"/>
      <c r="F230" s="488"/>
      <c r="G230" s="488"/>
      <c r="H230" s="489"/>
      <c r="I230" s="296"/>
      <c r="K230" s="91"/>
      <c r="L230" s="540" t="s">
        <v>731</v>
      </c>
      <c r="M230" s="540"/>
      <c r="N230" s="540"/>
      <c r="O230" s="540"/>
      <c r="P230" s="295" t="s">
        <v>42</v>
      </c>
      <c r="Q230" s="537"/>
      <c r="R230" s="539"/>
      <c r="S230" s="14" t="s">
        <v>212</v>
      </c>
      <c r="T230" s="14"/>
      <c r="U230" s="14"/>
      <c r="V230" s="14"/>
      <c r="W230" s="14"/>
      <c r="X230" s="14"/>
      <c r="Y230" s="14"/>
      <c r="Z230" s="14"/>
      <c r="AA230" s="14"/>
      <c r="AB230" s="14"/>
      <c r="AC230" s="14"/>
      <c r="AD230" s="14"/>
      <c r="AE230" s="14"/>
      <c r="AF230" s="14"/>
      <c r="AG230" s="14"/>
      <c r="AH230" s="14"/>
      <c r="AI230" s="14"/>
      <c r="AJ230" s="14"/>
      <c r="AK230" s="14"/>
      <c r="AL230" s="14"/>
      <c r="AM230" s="14"/>
      <c r="AN230" s="21"/>
      <c r="AO230" s="495"/>
      <c r="AP230" s="488"/>
      <c r="AQ230" s="488"/>
      <c r="AR230" s="488"/>
      <c r="AS230" s="496"/>
      <c r="BA230" s="487"/>
      <c r="BB230" s="488"/>
      <c r="BC230" s="488"/>
      <c r="BD230" s="488"/>
      <c r="BE230" s="488"/>
      <c r="BF230" s="488"/>
      <c r="BG230" s="489"/>
      <c r="BH230" s="253"/>
      <c r="BJ230" s="91"/>
      <c r="BK230" s="540" t="s">
        <v>731</v>
      </c>
      <c r="BL230" s="540"/>
      <c r="BM230" s="540"/>
      <c r="BN230" s="540"/>
      <c r="BO230" s="252" t="s">
        <v>42</v>
      </c>
      <c r="BP230" s="535">
        <v>10</v>
      </c>
      <c r="BQ230" s="536"/>
      <c r="BR230" s="14" t="s">
        <v>212</v>
      </c>
      <c r="BS230" s="14"/>
      <c r="BT230" s="14"/>
      <c r="BU230" s="14"/>
      <c r="BV230" s="14"/>
      <c r="BW230" s="14"/>
      <c r="BX230" s="14"/>
      <c r="BY230" s="14"/>
      <c r="BZ230" s="14"/>
      <c r="CA230" s="14"/>
      <c r="CB230" s="14"/>
      <c r="CC230" s="14"/>
      <c r="CD230" s="14"/>
      <c r="CE230" s="14"/>
      <c r="CF230" s="14"/>
      <c r="CG230" s="14"/>
      <c r="CH230" s="14"/>
      <c r="CI230" s="14"/>
      <c r="CJ230" s="14"/>
      <c r="CK230" s="14"/>
      <c r="CL230" s="14"/>
      <c r="CM230" s="21"/>
      <c r="CN230" s="495"/>
      <c r="CO230" s="488"/>
      <c r="CP230" s="488"/>
      <c r="CQ230" s="488"/>
      <c r="CR230" s="496"/>
    </row>
    <row r="231" spans="2:96" ht="42" customHeight="1" thickBot="1">
      <c r="B231" s="487"/>
      <c r="C231" s="488"/>
      <c r="D231" s="488"/>
      <c r="E231" s="488"/>
      <c r="F231" s="488"/>
      <c r="G231" s="488"/>
      <c r="H231" s="489"/>
      <c r="I231" s="395"/>
      <c r="K231" s="91"/>
      <c r="L231" s="540" t="s">
        <v>732</v>
      </c>
      <c r="M231" s="540"/>
      <c r="N231" s="540"/>
      <c r="O231" s="540"/>
      <c r="P231" s="393" t="s">
        <v>42</v>
      </c>
      <c r="Q231" s="537"/>
      <c r="R231" s="539"/>
      <c r="S231" s="14" t="s">
        <v>212</v>
      </c>
      <c r="T231" s="14"/>
      <c r="U231" s="14"/>
      <c r="V231" s="14"/>
      <c r="W231" s="14"/>
      <c r="X231" s="14"/>
      <c r="Y231" s="14"/>
      <c r="Z231" s="14"/>
      <c r="AA231" s="14"/>
      <c r="AB231" s="14"/>
      <c r="AC231" s="14"/>
      <c r="AD231" s="14"/>
      <c r="AE231" s="14"/>
      <c r="AF231" s="14"/>
      <c r="AG231" s="14"/>
      <c r="AH231" s="14"/>
      <c r="AI231" s="14"/>
      <c r="AJ231" s="14"/>
      <c r="AK231" s="14"/>
      <c r="AL231" s="14"/>
      <c r="AM231" s="14"/>
      <c r="AN231" s="21"/>
      <c r="AO231" s="495"/>
      <c r="AP231" s="488"/>
      <c r="AQ231" s="488"/>
      <c r="AR231" s="488"/>
      <c r="AS231" s="496"/>
      <c r="BA231" s="487"/>
      <c r="BB231" s="488"/>
      <c r="BC231" s="488"/>
      <c r="BD231" s="488"/>
      <c r="BE231" s="488"/>
      <c r="BF231" s="488"/>
      <c r="BG231" s="489"/>
      <c r="BH231" s="395"/>
      <c r="BJ231" s="91"/>
      <c r="BK231" s="540" t="s">
        <v>732</v>
      </c>
      <c r="BL231" s="540"/>
      <c r="BM231" s="540"/>
      <c r="BN231" s="540"/>
      <c r="BO231" s="393" t="s">
        <v>42</v>
      </c>
      <c r="BP231" s="535">
        <v>5</v>
      </c>
      <c r="BQ231" s="536"/>
      <c r="BR231" s="14" t="s">
        <v>212</v>
      </c>
      <c r="BS231" s="14"/>
      <c r="BT231" s="14"/>
      <c r="BU231" s="14"/>
      <c r="BV231" s="14"/>
      <c r="BW231" s="14"/>
      <c r="BX231" s="14"/>
      <c r="BY231" s="14"/>
      <c r="BZ231" s="14"/>
      <c r="CA231" s="14"/>
      <c r="CB231" s="14"/>
      <c r="CC231" s="14"/>
      <c r="CD231" s="14"/>
      <c r="CE231" s="14"/>
      <c r="CF231" s="14"/>
      <c r="CG231" s="14"/>
      <c r="CH231" s="14"/>
      <c r="CI231" s="14"/>
      <c r="CJ231" s="14"/>
      <c r="CK231" s="14"/>
      <c r="CL231" s="14"/>
      <c r="CM231" s="21"/>
      <c r="CN231" s="495"/>
      <c r="CO231" s="488"/>
      <c r="CP231" s="488"/>
      <c r="CQ231" s="488"/>
      <c r="CR231" s="496"/>
    </row>
    <row r="232" spans="2:96" ht="15.75" customHeight="1">
      <c r="B232" s="487"/>
      <c r="C232" s="488"/>
      <c r="D232" s="488"/>
      <c r="E232" s="488"/>
      <c r="F232" s="488"/>
      <c r="G232" s="488"/>
      <c r="H232" s="489"/>
      <c r="I232" s="296"/>
      <c r="K232" s="91"/>
      <c r="L232" s="91"/>
      <c r="M232" s="14"/>
      <c r="N232" s="14"/>
      <c r="O232" s="14"/>
      <c r="P232" s="295"/>
      <c r="Q232" s="308"/>
      <c r="R232" s="308"/>
      <c r="S232" s="98"/>
      <c r="T232" s="14"/>
      <c r="U232" s="14"/>
      <c r="V232" s="14"/>
      <c r="W232" s="14"/>
      <c r="X232" s="14"/>
      <c r="Y232" s="14"/>
      <c r="Z232" s="14"/>
      <c r="AA232" s="14"/>
      <c r="AB232" s="14"/>
      <c r="AC232" s="14"/>
      <c r="AD232" s="14"/>
      <c r="AE232" s="14"/>
      <c r="AF232" s="14"/>
      <c r="AG232" s="14"/>
      <c r="AH232" s="14"/>
      <c r="AI232" s="14"/>
      <c r="AJ232" s="14"/>
      <c r="AK232" s="14"/>
      <c r="AL232" s="14"/>
      <c r="AM232" s="14"/>
      <c r="AN232" s="21"/>
      <c r="AO232" s="495"/>
      <c r="AP232" s="488"/>
      <c r="AQ232" s="488"/>
      <c r="AR232" s="488"/>
      <c r="AS232" s="496"/>
      <c r="BA232" s="487"/>
      <c r="BB232" s="488"/>
      <c r="BC232" s="488"/>
      <c r="BD232" s="488"/>
      <c r="BE232" s="488"/>
      <c r="BF232" s="488"/>
      <c r="BG232" s="489"/>
      <c r="BH232" s="296"/>
      <c r="BJ232" s="91"/>
      <c r="BK232" s="91"/>
      <c r="BL232" s="14"/>
      <c r="BM232" s="14"/>
      <c r="BN232" s="14"/>
      <c r="BO232" s="295"/>
      <c r="BP232" s="308"/>
      <c r="BQ232" s="308"/>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21"/>
      <c r="CN232" s="495"/>
      <c r="CO232" s="488"/>
      <c r="CP232" s="488"/>
      <c r="CQ232" s="488"/>
      <c r="CR232" s="496"/>
    </row>
    <row r="233" spans="2:96" ht="32.25" customHeight="1">
      <c r="B233" s="487"/>
      <c r="C233" s="488"/>
      <c r="D233" s="488"/>
      <c r="E233" s="488"/>
      <c r="F233" s="488"/>
      <c r="G233" s="488"/>
      <c r="H233" s="489"/>
      <c r="I233" s="296"/>
      <c r="K233" s="91"/>
      <c r="L233" s="91"/>
      <c r="M233" s="14"/>
      <c r="N233" s="14"/>
      <c r="O233" s="14"/>
      <c r="P233" s="295"/>
      <c r="Q233" s="308"/>
      <c r="R233" s="308"/>
      <c r="S233" s="98"/>
      <c r="T233" s="14"/>
      <c r="U233" s="14"/>
      <c r="V233" s="14"/>
      <c r="W233" s="14"/>
      <c r="X233" s="14"/>
      <c r="Y233" s="14"/>
      <c r="Z233" s="14"/>
      <c r="AA233" s="14"/>
      <c r="AB233" s="14"/>
      <c r="AC233" s="14"/>
      <c r="AD233" s="14"/>
      <c r="AE233" s="14"/>
      <c r="AF233" s="14"/>
      <c r="AG233" s="14"/>
      <c r="AH233" s="14"/>
      <c r="AI233" s="14"/>
      <c r="AJ233" s="14"/>
      <c r="AK233" s="14"/>
      <c r="AL233" s="14"/>
      <c r="AM233" s="14"/>
      <c r="AN233" s="21"/>
      <c r="AO233" s="495"/>
      <c r="AP233" s="488"/>
      <c r="AQ233" s="488"/>
      <c r="AR233" s="488"/>
      <c r="AS233" s="496"/>
      <c r="BA233" s="487"/>
      <c r="BB233" s="488"/>
      <c r="BC233" s="488"/>
      <c r="BD233" s="488"/>
      <c r="BE233" s="488"/>
      <c r="BF233" s="488"/>
      <c r="BG233" s="489"/>
      <c r="BH233" s="296"/>
      <c r="BJ233" s="91"/>
      <c r="BK233" s="91"/>
      <c r="BL233" s="14"/>
      <c r="BM233" s="14"/>
      <c r="BN233" s="14"/>
      <c r="BO233" s="295"/>
      <c r="BP233" s="308"/>
      <c r="BQ233" s="308"/>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21"/>
      <c r="CN233" s="495"/>
      <c r="CO233" s="488"/>
      <c r="CP233" s="488"/>
      <c r="CQ233" s="488"/>
      <c r="CR233" s="496"/>
    </row>
    <row r="234" spans="2:96" ht="32.25" customHeight="1">
      <c r="B234" s="487"/>
      <c r="C234" s="488"/>
      <c r="D234" s="488"/>
      <c r="E234" s="488"/>
      <c r="F234" s="488"/>
      <c r="G234" s="488"/>
      <c r="H234" s="489"/>
      <c r="I234" s="296"/>
      <c r="K234" s="91"/>
      <c r="L234" s="91"/>
      <c r="M234" s="14"/>
      <c r="N234" s="14"/>
      <c r="O234" s="14"/>
      <c r="P234" s="295"/>
      <c r="Q234" s="308"/>
      <c r="R234" s="308"/>
      <c r="S234" s="98"/>
      <c r="T234" s="316"/>
      <c r="U234" s="14"/>
      <c r="V234" s="14"/>
      <c r="W234" s="14"/>
      <c r="X234" s="14"/>
      <c r="Y234" s="14"/>
      <c r="Z234" s="14"/>
      <c r="AA234" s="14"/>
      <c r="AB234" s="14"/>
      <c r="AC234" s="14"/>
      <c r="AD234" s="14"/>
      <c r="AE234" s="14"/>
      <c r="AF234" s="14"/>
      <c r="AG234" s="14"/>
      <c r="AH234" s="14"/>
      <c r="AI234" s="14"/>
      <c r="AJ234" s="14"/>
      <c r="AK234" s="14"/>
      <c r="AL234" s="14"/>
      <c r="AM234" s="14"/>
      <c r="AN234" s="21"/>
      <c r="AO234" s="495"/>
      <c r="AP234" s="488"/>
      <c r="AQ234" s="488"/>
      <c r="AR234" s="488"/>
      <c r="AS234" s="496"/>
      <c r="BA234" s="487"/>
      <c r="BB234" s="488"/>
      <c r="BC234" s="488"/>
      <c r="BD234" s="488"/>
      <c r="BE234" s="488"/>
      <c r="BF234" s="488"/>
      <c r="BG234" s="489"/>
      <c r="BH234" s="296"/>
      <c r="BJ234" s="91"/>
      <c r="BK234" s="91"/>
      <c r="BL234" s="14"/>
      <c r="BM234" s="14"/>
      <c r="BN234" s="14"/>
      <c r="BO234" s="295"/>
      <c r="BP234" s="308"/>
      <c r="BQ234" s="308"/>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21"/>
      <c r="CN234" s="495"/>
      <c r="CO234" s="488"/>
      <c r="CP234" s="488"/>
      <c r="CQ234" s="488"/>
      <c r="CR234" s="496"/>
    </row>
    <row r="235" spans="2:96" ht="32.25" customHeight="1">
      <c r="B235" s="487"/>
      <c r="C235" s="488"/>
      <c r="D235" s="488"/>
      <c r="E235" s="488"/>
      <c r="F235" s="488"/>
      <c r="G235" s="488"/>
      <c r="H235" s="489"/>
      <c r="I235" s="296"/>
      <c r="K235" s="91"/>
      <c r="L235" s="91"/>
      <c r="M235" s="14"/>
      <c r="N235" s="14"/>
      <c r="O235" s="14"/>
      <c r="P235" s="295"/>
      <c r="Q235" s="308"/>
      <c r="R235" s="308"/>
      <c r="S235" s="98"/>
      <c r="T235" s="292"/>
      <c r="U235" s="14"/>
      <c r="V235" s="14"/>
      <c r="W235" s="14"/>
      <c r="X235" s="14"/>
      <c r="Y235" s="14"/>
      <c r="Z235" s="14"/>
      <c r="AA235" s="14"/>
      <c r="AB235" s="14"/>
      <c r="AC235" s="14"/>
      <c r="AD235" s="14"/>
      <c r="AE235" s="14"/>
      <c r="AF235" s="14"/>
      <c r="AG235" s="14"/>
      <c r="AH235" s="14"/>
      <c r="AI235" s="14"/>
      <c r="AJ235" s="14"/>
      <c r="AK235" s="14"/>
      <c r="AL235" s="14"/>
      <c r="AM235" s="14"/>
      <c r="AN235" s="21"/>
      <c r="AO235" s="495"/>
      <c r="AP235" s="488"/>
      <c r="AQ235" s="488"/>
      <c r="AR235" s="488"/>
      <c r="AS235" s="496"/>
      <c r="BA235" s="487"/>
      <c r="BB235" s="488"/>
      <c r="BC235" s="488"/>
      <c r="BD235" s="488"/>
      <c r="BE235" s="488"/>
      <c r="BF235" s="488"/>
      <c r="BG235" s="489"/>
      <c r="BH235" s="296"/>
      <c r="BJ235" s="91"/>
      <c r="BK235" s="91"/>
      <c r="BL235" s="14"/>
      <c r="BM235" s="14"/>
      <c r="BN235" s="14"/>
      <c r="BO235" s="295"/>
      <c r="BP235" s="308"/>
      <c r="BQ235" s="308"/>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21"/>
      <c r="CN235" s="495"/>
      <c r="CO235" s="488"/>
      <c r="CP235" s="488"/>
      <c r="CQ235" s="488"/>
      <c r="CR235" s="496"/>
    </row>
    <row r="236" spans="2:96" ht="32.25" customHeight="1">
      <c r="B236" s="487"/>
      <c r="C236" s="488"/>
      <c r="D236" s="488"/>
      <c r="E236" s="488"/>
      <c r="F236" s="488"/>
      <c r="G236" s="488"/>
      <c r="H236" s="489"/>
      <c r="I236" s="296"/>
      <c r="K236" s="91"/>
      <c r="L236" s="91"/>
      <c r="M236" s="14"/>
      <c r="N236" s="14"/>
      <c r="O236" s="14"/>
      <c r="P236" s="295"/>
      <c r="Q236" s="308"/>
      <c r="R236" s="308"/>
      <c r="S236" s="98"/>
      <c r="T236" s="292"/>
      <c r="U236" s="14"/>
      <c r="V236" s="14"/>
      <c r="W236" s="14"/>
      <c r="X236" s="14"/>
      <c r="Y236" s="14"/>
      <c r="Z236" s="14"/>
      <c r="AA236" s="14"/>
      <c r="AB236" s="14"/>
      <c r="AC236" s="14"/>
      <c r="AD236" s="14"/>
      <c r="AE236" s="14"/>
      <c r="AF236" s="14"/>
      <c r="AG236" s="14"/>
      <c r="AH236" s="14"/>
      <c r="AI236" s="14"/>
      <c r="AJ236" s="14"/>
      <c r="AK236" s="14"/>
      <c r="AL236" s="14"/>
      <c r="AM236" s="14"/>
      <c r="AN236" s="21"/>
      <c r="AO236" s="495"/>
      <c r="AP236" s="488"/>
      <c r="AQ236" s="488"/>
      <c r="AR236" s="488"/>
      <c r="AS236" s="496"/>
      <c r="BA236" s="487"/>
      <c r="BB236" s="488"/>
      <c r="BC236" s="488"/>
      <c r="BD236" s="488"/>
      <c r="BE236" s="488"/>
      <c r="BF236" s="488"/>
      <c r="BG236" s="489"/>
      <c r="BH236" s="296"/>
      <c r="BJ236" s="91"/>
      <c r="BK236" s="91"/>
      <c r="BL236" s="14"/>
      <c r="BM236" s="14"/>
      <c r="BN236" s="14"/>
      <c r="BO236" s="295"/>
      <c r="BP236" s="308"/>
      <c r="BQ236" s="308"/>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21"/>
      <c r="CN236" s="495"/>
      <c r="CO236" s="488"/>
      <c r="CP236" s="488"/>
      <c r="CQ236" s="488"/>
      <c r="CR236" s="496"/>
    </row>
    <row r="237" spans="2:96" ht="32.25" customHeight="1">
      <c r="B237" s="487"/>
      <c r="C237" s="488"/>
      <c r="D237" s="488"/>
      <c r="E237" s="488"/>
      <c r="F237" s="488"/>
      <c r="G237" s="488"/>
      <c r="H237" s="489"/>
      <c r="I237" s="296"/>
      <c r="K237" s="91"/>
      <c r="L237" s="91"/>
      <c r="M237" s="14"/>
      <c r="N237" s="14"/>
      <c r="O237" s="14"/>
      <c r="P237" s="295"/>
      <c r="Q237" s="308"/>
      <c r="R237" s="308"/>
      <c r="S237" s="98"/>
      <c r="T237" s="292"/>
      <c r="U237" s="14"/>
      <c r="V237" s="14"/>
      <c r="W237" s="14"/>
      <c r="X237" s="14"/>
      <c r="Y237" s="14"/>
      <c r="Z237" s="14"/>
      <c r="AA237" s="14"/>
      <c r="AB237" s="14"/>
      <c r="AC237" s="14"/>
      <c r="AD237" s="14"/>
      <c r="AE237" s="14"/>
      <c r="AF237" s="14"/>
      <c r="AG237" s="14"/>
      <c r="AH237" s="14"/>
      <c r="AI237" s="14"/>
      <c r="AJ237" s="14"/>
      <c r="AK237" s="14"/>
      <c r="AL237" s="14"/>
      <c r="AM237" s="14"/>
      <c r="AN237" s="21"/>
      <c r="AO237" s="495"/>
      <c r="AP237" s="488"/>
      <c r="AQ237" s="488"/>
      <c r="AR237" s="488"/>
      <c r="AS237" s="496"/>
      <c r="BA237" s="487"/>
      <c r="BB237" s="488"/>
      <c r="BC237" s="488"/>
      <c r="BD237" s="488"/>
      <c r="BE237" s="488"/>
      <c r="BF237" s="488"/>
      <c r="BG237" s="489"/>
      <c r="BH237" s="296"/>
      <c r="BJ237" s="91"/>
      <c r="BK237" s="91"/>
      <c r="BL237" s="14"/>
      <c r="BM237" s="14"/>
      <c r="BN237" s="14"/>
      <c r="BO237" s="295"/>
      <c r="BP237" s="308"/>
      <c r="BQ237" s="308"/>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21"/>
      <c r="CN237" s="495"/>
      <c r="CO237" s="488"/>
      <c r="CP237" s="488"/>
      <c r="CQ237" s="488"/>
      <c r="CR237" s="496"/>
    </row>
    <row r="238" spans="2:96" ht="32.25" customHeight="1">
      <c r="B238" s="487"/>
      <c r="C238" s="488"/>
      <c r="D238" s="488"/>
      <c r="E238" s="488"/>
      <c r="F238" s="488"/>
      <c r="G238" s="488"/>
      <c r="H238" s="489"/>
      <c r="I238" s="296"/>
      <c r="K238" s="91"/>
      <c r="L238" s="91"/>
      <c r="M238" s="14"/>
      <c r="N238" s="14"/>
      <c r="O238" s="14"/>
      <c r="P238" s="295"/>
      <c r="Q238" s="308"/>
      <c r="R238" s="308"/>
      <c r="S238" s="98"/>
      <c r="T238" s="292"/>
      <c r="U238" s="14"/>
      <c r="V238" s="14"/>
      <c r="W238" s="14"/>
      <c r="X238" s="14"/>
      <c r="Y238" s="14"/>
      <c r="Z238" s="14"/>
      <c r="AA238" s="14"/>
      <c r="AB238" s="14"/>
      <c r="AC238" s="14"/>
      <c r="AD238" s="14"/>
      <c r="AE238" s="14"/>
      <c r="AF238" s="14"/>
      <c r="AG238" s="14"/>
      <c r="AH238" s="14"/>
      <c r="AI238" s="14"/>
      <c r="AJ238" s="14"/>
      <c r="AK238" s="14"/>
      <c r="AL238" s="14"/>
      <c r="AM238" s="14"/>
      <c r="AN238" s="21"/>
      <c r="AO238" s="495"/>
      <c r="AP238" s="488"/>
      <c r="AQ238" s="488"/>
      <c r="AR238" s="488"/>
      <c r="AS238" s="496"/>
      <c r="BA238" s="487"/>
      <c r="BB238" s="488"/>
      <c r="BC238" s="488"/>
      <c r="BD238" s="488"/>
      <c r="BE238" s="488"/>
      <c r="BF238" s="488"/>
      <c r="BG238" s="489"/>
      <c r="BH238" s="296"/>
      <c r="BJ238" s="91"/>
      <c r="BK238" s="91"/>
      <c r="BL238" s="14"/>
      <c r="BM238" s="14"/>
      <c r="BN238" s="14"/>
      <c r="BO238" s="295"/>
      <c r="BP238" s="308"/>
      <c r="BQ238" s="308"/>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21"/>
      <c r="CN238" s="495"/>
      <c r="CO238" s="488"/>
      <c r="CP238" s="488"/>
      <c r="CQ238" s="488"/>
      <c r="CR238" s="496"/>
    </row>
    <row r="239" spans="2:96" ht="9.75" customHeight="1">
      <c r="B239" s="499"/>
      <c r="C239" s="500"/>
      <c r="D239" s="500"/>
      <c r="E239" s="500"/>
      <c r="F239" s="500"/>
      <c r="G239" s="500"/>
      <c r="H239" s="501"/>
      <c r="I239" s="299"/>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2"/>
      <c r="AO239" s="502"/>
      <c r="AP239" s="500"/>
      <c r="AQ239" s="500"/>
      <c r="AR239" s="500"/>
      <c r="AS239" s="503"/>
      <c r="BA239" s="499"/>
      <c r="BB239" s="500"/>
      <c r="BC239" s="500"/>
      <c r="BD239" s="500"/>
      <c r="BE239" s="500"/>
      <c r="BF239" s="500"/>
      <c r="BG239" s="501"/>
      <c r="BH239" s="253"/>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21"/>
      <c r="CN239" s="502"/>
      <c r="CO239" s="500"/>
      <c r="CP239" s="500"/>
      <c r="CQ239" s="500"/>
      <c r="CR239" s="503"/>
    </row>
    <row r="240" spans="2:96" ht="29.25" customHeight="1">
      <c r="B240" s="481" t="s">
        <v>419</v>
      </c>
      <c r="C240" s="482"/>
      <c r="D240" s="482"/>
      <c r="E240" s="482"/>
      <c r="F240" s="482"/>
      <c r="G240" s="482"/>
      <c r="H240" s="482"/>
      <c r="I240" s="482"/>
      <c r="J240" s="482"/>
      <c r="K240" s="482"/>
      <c r="L240" s="482"/>
      <c r="M240" s="482"/>
      <c r="N240" s="482"/>
      <c r="O240" s="482"/>
      <c r="P240" s="482"/>
      <c r="Q240" s="482"/>
      <c r="R240" s="482"/>
      <c r="S240" s="482"/>
      <c r="T240" s="482"/>
      <c r="U240" s="482"/>
      <c r="V240" s="482"/>
      <c r="W240" s="482"/>
      <c r="X240" s="482"/>
      <c r="Y240" s="482"/>
      <c r="Z240" s="482"/>
      <c r="AA240" s="482"/>
      <c r="AB240" s="482"/>
      <c r="AC240" s="482"/>
      <c r="AD240" s="482"/>
      <c r="AE240" s="482"/>
      <c r="AF240" s="482"/>
      <c r="AG240" s="482"/>
      <c r="AH240" s="482"/>
      <c r="AI240" s="482"/>
      <c r="AJ240" s="482"/>
      <c r="AK240" s="482"/>
      <c r="AL240" s="482"/>
      <c r="AM240" s="482"/>
      <c r="AN240" s="482"/>
      <c r="AO240" s="482"/>
      <c r="AP240" s="482"/>
      <c r="AQ240" s="482"/>
      <c r="AR240" s="482"/>
      <c r="AS240" s="483"/>
      <c r="BA240" s="481" t="s">
        <v>419</v>
      </c>
      <c r="BB240" s="482"/>
      <c r="BC240" s="482"/>
      <c r="BD240" s="482"/>
      <c r="BE240" s="482"/>
      <c r="BF240" s="482"/>
      <c r="BG240" s="482"/>
      <c r="BH240" s="482"/>
      <c r="BI240" s="482"/>
      <c r="BJ240" s="482"/>
      <c r="BK240" s="482"/>
      <c r="BL240" s="482"/>
      <c r="BM240" s="482"/>
      <c r="BN240" s="482"/>
      <c r="BO240" s="482"/>
      <c r="BP240" s="482"/>
      <c r="BQ240" s="482"/>
      <c r="BR240" s="482"/>
      <c r="BS240" s="482"/>
      <c r="BT240" s="482"/>
      <c r="BU240" s="482"/>
      <c r="BV240" s="482"/>
      <c r="BW240" s="482"/>
      <c r="BX240" s="482"/>
      <c r="BY240" s="482"/>
      <c r="BZ240" s="482"/>
      <c r="CA240" s="482"/>
      <c r="CB240" s="482"/>
      <c r="CC240" s="482"/>
      <c r="CD240" s="482"/>
      <c r="CE240" s="482"/>
      <c r="CF240" s="482"/>
      <c r="CG240" s="482"/>
      <c r="CH240" s="482"/>
      <c r="CI240" s="482"/>
      <c r="CJ240" s="482"/>
      <c r="CK240" s="482"/>
      <c r="CL240" s="482"/>
      <c r="CM240" s="482"/>
      <c r="CN240" s="482"/>
      <c r="CO240" s="482"/>
      <c r="CP240" s="482"/>
      <c r="CQ240" s="482"/>
      <c r="CR240" s="483"/>
    </row>
    <row r="241" spans="2:96" ht="15.75" customHeight="1">
      <c r="B241" s="484" t="s">
        <v>537</v>
      </c>
      <c r="C241" s="485"/>
      <c r="D241" s="485"/>
      <c r="E241" s="485"/>
      <c r="F241" s="485"/>
      <c r="G241" s="485"/>
      <c r="H241" s="486"/>
      <c r="I241" s="46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9"/>
      <c r="AO241" s="493" t="s">
        <v>744</v>
      </c>
      <c r="AP241" s="485"/>
      <c r="AQ241" s="485"/>
      <c r="AR241" s="485"/>
      <c r="AS241" s="494"/>
      <c r="BA241" s="484" t="s">
        <v>537</v>
      </c>
      <c r="BB241" s="485"/>
      <c r="BC241" s="485"/>
      <c r="BD241" s="485"/>
      <c r="BE241" s="485"/>
      <c r="BF241" s="485"/>
      <c r="BG241" s="486"/>
      <c r="BH241" s="46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9"/>
      <c r="CN241" s="493" t="s">
        <v>744</v>
      </c>
      <c r="CO241" s="485"/>
      <c r="CP241" s="485"/>
      <c r="CQ241" s="485"/>
      <c r="CR241" s="494"/>
    </row>
    <row r="242" spans="2:96" ht="16.5" customHeight="1" thickBot="1">
      <c r="B242" s="487"/>
      <c r="C242" s="488"/>
      <c r="D242" s="488"/>
      <c r="E242" s="488"/>
      <c r="F242" s="488"/>
      <c r="G242" s="488"/>
      <c r="H242" s="489"/>
      <c r="I242" s="467"/>
      <c r="J242" s="14" t="s">
        <v>504</v>
      </c>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21"/>
      <c r="AO242" s="495"/>
      <c r="AP242" s="488"/>
      <c r="AQ242" s="488"/>
      <c r="AR242" s="488"/>
      <c r="AS242" s="496"/>
      <c r="BA242" s="487"/>
      <c r="BB242" s="488"/>
      <c r="BC242" s="488"/>
      <c r="BD242" s="488"/>
      <c r="BE242" s="488"/>
      <c r="BF242" s="488"/>
      <c r="BG242" s="489"/>
      <c r="BH242" s="467"/>
      <c r="BI242" s="14" t="s">
        <v>504</v>
      </c>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21"/>
      <c r="CN242" s="495"/>
      <c r="CO242" s="488"/>
      <c r="CP242" s="488"/>
      <c r="CQ242" s="488"/>
      <c r="CR242" s="496"/>
    </row>
    <row r="243" spans="2:96" ht="26.25" customHeight="1" thickBot="1">
      <c r="B243" s="487"/>
      <c r="C243" s="488"/>
      <c r="D243" s="488"/>
      <c r="E243" s="488"/>
      <c r="F243" s="488"/>
      <c r="G243" s="488"/>
      <c r="H243" s="489"/>
      <c r="I243" s="467"/>
      <c r="J243" s="14" t="s">
        <v>207</v>
      </c>
      <c r="K243" s="14"/>
      <c r="L243" s="14"/>
      <c r="M243" s="14"/>
      <c r="N243" s="14"/>
      <c r="O243" s="14"/>
      <c r="P243" s="20"/>
      <c r="Q243" s="14"/>
      <c r="R243" s="14"/>
      <c r="S243" s="14"/>
      <c r="T243" s="14"/>
      <c r="U243" s="14"/>
      <c r="V243" s="14"/>
      <c r="W243" s="14"/>
      <c r="X243" s="666" t="str">
        <f>P201&amp;""</f>
        <v/>
      </c>
      <c r="Y243" s="667"/>
      <c r="Z243" s="14" t="s">
        <v>210</v>
      </c>
      <c r="AA243" s="14"/>
      <c r="AB243" s="518" t="s">
        <v>671</v>
      </c>
      <c r="AC243" s="518"/>
      <c r="AD243" s="518"/>
      <c r="AE243" s="518"/>
      <c r="AF243" s="518"/>
      <c r="AG243" s="518"/>
      <c r="AH243" s="518"/>
      <c r="AI243" s="518"/>
      <c r="AJ243" s="518"/>
      <c r="AK243" s="518"/>
      <c r="AL243" s="518"/>
      <c r="AM243" s="518"/>
      <c r="AN243" s="519"/>
      <c r="AO243" s="495"/>
      <c r="AP243" s="488"/>
      <c r="AQ243" s="488"/>
      <c r="AR243" s="488"/>
      <c r="AS243" s="496"/>
      <c r="BA243" s="487"/>
      <c r="BB243" s="488"/>
      <c r="BC243" s="488"/>
      <c r="BD243" s="488"/>
      <c r="BE243" s="488"/>
      <c r="BF243" s="488"/>
      <c r="BG243" s="489"/>
      <c r="BH243" s="467"/>
      <c r="BI243" s="14" t="s">
        <v>207</v>
      </c>
      <c r="BJ243" s="14"/>
      <c r="BK243" s="14"/>
      <c r="BL243" s="14"/>
      <c r="BM243" s="14"/>
      <c r="BN243" s="14"/>
      <c r="BO243" s="20"/>
      <c r="BP243" s="14"/>
      <c r="BQ243" s="14"/>
      <c r="BR243" s="14"/>
      <c r="BS243" s="14"/>
      <c r="BT243" s="14"/>
      <c r="BU243" s="14"/>
      <c r="BV243" s="14"/>
      <c r="BW243" s="680">
        <f>BO201</f>
        <v>10</v>
      </c>
      <c r="BX243" s="681"/>
      <c r="BY243" s="14" t="s">
        <v>210</v>
      </c>
      <c r="BZ243" s="14"/>
      <c r="CA243" s="518" t="s">
        <v>671</v>
      </c>
      <c r="CB243" s="518"/>
      <c r="CC243" s="518"/>
      <c r="CD243" s="518"/>
      <c r="CE243" s="518"/>
      <c r="CF243" s="518"/>
      <c r="CG243" s="518"/>
      <c r="CH243" s="518"/>
      <c r="CI243" s="518"/>
      <c r="CJ243" s="518"/>
      <c r="CK243" s="518"/>
      <c r="CL243" s="518"/>
      <c r="CM243" s="519"/>
      <c r="CN243" s="495"/>
      <c r="CO243" s="488"/>
      <c r="CP243" s="488"/>
      <c r="CQ243" s="488"/>
      <c r="CR243" s="496"/>
    </row>
    <row r="244" spans="2:96" ht="26.25" customHeight="1" thickBot="1">
      <c r="B244" s="487"/>
      <c r="C244" s="488"/>
      <c r="D244" s="488"/>
      <c r="E244" s="488"/>
      <c r="F244" s="488"/>
      <c r="G244" s="488"/>
      <c r="H244" s="489"/>
      <c r="I244" s="467"/>
      <c r="J244" s="14" t="s">
        <v>208</v>
      </c>
      <c r="K244" s="14"/>
      <c r="L244" s="14"/>
      <c r="M244" s="14"/>
      <c r="N244" s="14"/>
      <c r="O244" s="14"/>
      <c r="P244" s="14"/>
      <c r="Q244" s="14"/>
      <c r="R244" s="14"/>
      <c r="S244" s="14"/>
      <c r="T244" s="14"/>
      <c r="U244" s="14"/>
      <c r="V244" s="14"/>
      <c r="W244" s="14"/>
      <c r="X244" s="535"/>
      <c r="Y244" s="536"/>
      <c r="Z244" s="14" t="s">
        <v>210</v>
      </c>
      <c r="AA244" s="14"/>
      <c r="AB244" s="518"/>
      <c r="AC244" s="518"/>
      <c r="AD244" s="518"/>
      <c r="AE244" s="518"/>
      <c r="AF244" s="518"/>
      <c r="AG244" s="518"/>
      <c r="AH244" s="518"/>
      <c r="AI244" s="518"/>
      <c r="AJ244" s="518"/>
      <c r="AK244" s="518"/>
      <c r="AL244" s="518"/>
      <c r="AM244" s="518"/>
      <c r="AN244" s="519"/>
      <c r="AO244" s="495"/>
      <c r="AP244" s="488"/>
      <c r="AQ244" s="488"/>
      <c r="AR244" s="488"/>
      <c r="AS244" s="496"/>
      <c r="BA244" s="487"/>
      <c r="BB244" s="488"/>
      <c r="BC244" s="488"/>
      <c r="BD244" s="488"/>
      <c r="BE244" s="488"/>
      <c r="BF244" s="488"/>
      <c r="BG244" s="489"/>
      <c r="BH244" s="467"/>
      <c r="BI244" s="14" t="s">
        <v>208</v>
      </c>
      <c r="BJ244" s="14"/>
      <c r="BK244" s="14"/>
      <c r="BL244" s="14"/>
      <c r="BM244" s="14"/>
      <c r="BN244" s="14"/>
      <c r="BO244" s="14"/>
      <c r="BP244" s="14"/>
      <c r="BQ244" s="14"/>
      <c r="BR244" s="14"/>
      <c r="BS244" s="14"/>
      <c r="BT244" s="14"/>
      <c r="BU244" s="14"/>
      <c r="BV244" s="14"/>
      <c r="BW244" s="682">
        <v>25</v>
      </c>
      <c r="BX244" s="683"/>
      <c r="BY244" s="14" t="s">
        <v>210</v>
      </c>
      <c r="BZ244" s="14"/>
      <c r="CA244" s="518"/>
      <c r="CB244" s="518"/>
      <c r="CC244" s="518"/>
      <c r="CD244" s="518"/>
      <c r="CE244" s="518"/>
      <c r="CF244" s="518"/>
      <c r="CG244" s="518"/>
      <c r="CH244" s="518"/>
      <c r="CI244" s="518"/>
      <c r="CJ244" s="518"/>
      <c r="CK244" s="518"/>
      <c r="CL244" s="518"/>
      <c r="CM244" s="519"/>
      <c r="CN244" s="495"/>
      <c r="CO244" s="488"/>
      <c r="CP244" s="488"/>
      <c r="CQ244" s="488"/>
      <c r="CR244" s="496"/>
    </row>
    <row r="245" spans="2:96" ht="26.25" customHeight="1" thickBot="1">
      <c r="B245" s="487"/>
      <c r="C245" s="488"/>
      <c r="D245" s="488"/>
      <c r="E245" s="488"/>
      <c r="F245" s="488"/>
      <c r="G245" s="488"/>
      <c r="H245" s="489"/>
      <c r="I245" s="467"/>
      <c r="J245" s="14" t="s">
        <v>209</v>
      </c>
      <c r="K245" s="14"/>
      <c r="L245" s="14"/>
      <c r="M245" s="14"/>
      <c r="N245" s="14"/>
      <c r="O245" s="14"/>
      <c r="P245" s="20"/>
      <c r="Q245" s="14"/>
      <c r="R245" s="14"/>
      <c r="S245" s="14"/>
      <c r="T245" s="14"/>
      <c r="U245" s="14"/>
      <c r="V245" s="14"/>
      <c r="W245" s="14"/>
      <c r="X245" s="666" t="str">
        <f>P202&amp;""</f>
        <v/>
      </c>
      <c r="Y245" s="667"/>
      <c r="Z245" s="14" t="s">
        <v>210</v>
      </c>
      <c r="AA245" s="14"/>
      <c r="AB245" s="14"/>
      <c r="AC245" s="14"/>
      <c r="AD245" s="14"/>
      <c r="AE245" s="14"/>
      <c r="AF245" s="14"/>
      <c r="AG245" s="14"/>
      <c r="AH245" s="14"/>
      <c r="AI245" s="14"/>
      <c r="AJ245" s="14"/>
      <c r="AK245" s="14"/>
      <c r="AL245" s="14"/>
      <c r="AM245" s="14"/>
      <c r="AN245" s="21"/>
      <c r="AO245" s="495"/>
      <c r="AP245" s="488"/>
      <c r="AQ245" s="488"/>
      <c r="AR245" s="488"/>
      <c r="AS245" s="496"/>
      <c r="BA245" s="487"/>
      <c r="BB245" s="488"/>
      <c r="BC245" s="488"/>
      <c r="BD245" s="488"/>
      <c r="BE245" s="488"/>
      <c r="BF245" s="488"/>
      <c r="BG245" s="489"/>
      <c r="BH245" s="467"/>
      <c r="BI245" s="14" t="s">
        <v>209</v>
      </c>
      <c r="BJ245" s="14"/>
      <c r="BK245" s="14"/>
      <c r="BL245" s="14"/>
      <c r="BM245" s="14"/>
      <c r="BN245" s="14"/>
      <c r="BO245" s="20"/>
      <c r="BP245" s="14"/>
      <c r="BQ245" s="14"/>
      <c r="BR245" s="14"/>
      <c r="BS245" s="14"/>
      <c r="BT245" s="14"/>
      <c r="BU245" s="14"/>
      <c r="BV245" s="14"/>
      <c r="BW245" s="680">
        <f>BO202</f>
        <v>20</v>
      </c>
      <c r="BX245" s="681"/>
      <c r="BY245" s="14" t="s">
        <v>210</v>
      </c>
      <c r="BZ245" s="14"/>
      <c r="CA245" s="14"/>
      <c r="CB245" s="14"/>
      <c r="CC245" s="14"/>
      <c r="CD245" s="14"/>
      <c r="CE245" s="14"/>
      <c r="CF245" s="14"/>
      <c r="CG245" s="14"/>
      <c r="CH245" s="14"/>
      <c r="CI245" s="14"/>
      <c r="CJ245" s="14"/>
      <c r="CK245" s="14"/>
      <c r="CL245" s="14"/>
      <c r="CM245" s="21"/>
      <c r="CN245" s="495"/>
      <c r="CO245" s="488"/>
      <c r="CP245" s="488"/>
      <c r="CQ245" s="488"/>
      <c r="CR245" s="496"/>
    </row>
    <row r="246" spans="2:96" ht="26.25" customHeight="1" thickBot="1">
      <c r="B246" s="487"/>
      <c r="C246" s="488"/>
      <c r="D246" s="488"/>
      <c r="E246" s="488"/>
      <c r="F246" s="488"/>
      <c r="G246" s="488"/>
      <c r="H246" s="489"/>
      <c r="I246" s="467"/>
      <c r="J246" s="14" t="s">
        <v>208</v>
      </c>
      <c r="K246" s="14"/>
      <c r="L246" s="14"/>
      <c r="M246" s="14"/>
      <c r="N246" s="14"/>
      <c r="O246" s="14"/>
      <c r="P246" s="14"/>
      <c r="Q246" s="14"/>
      <c r="R246" s="14"/>
      <c r="S246" s="14"/>
      <c r="T246" s="14"/>
      <c r="U246" s="14"/>
      <c r="V246" s="14"/>
      <c r="W246" s="14"/>
      <c r="X246" s="535"/>
      <c r="Y246" s="536"/>
      <c r="Z246" s="14" t="s">
        <v>210</v>
      </c>
      <c r="AA246" s="14"/>
      <c r="AB246" s="14"/>
      <c r="AC246" s="14"/>
      <c r="AD246" s="14"/>
      <c r="AE246" s="14"/>
      <c r="AF246" s="14"/>
      <c r="AG246" s="14"/>
      <c r="AH246" s="14"/>
      <c r="AI246" s="14"/>
      <c r="AJ246" s="14"/>
      <c r="AK246" s="14"/>
      <c r="AL246" s="14"/>
      <c r="AM246" s="14"/>
      <c r="AN246" s="21"/>
      <c r="AO246" s="495"/>
      <c r="AP246" s="488"/>
      <c r="AQ246" s="488"/>
      <c r="AR246" s="488"/>
      <c r="AS246" s="496"/>
      <c r="BA246" s="487"/>
      <c r="BB246" s="488"/>
      <c r="BC246" s="488"/>
      <c r="BD246" s="488"/>
      <c r="BE246" s="488"/>
      <c r="BF246" s="488"/>
      <c r="BG246" s="489"/>
      <c r="BH246" s="467"/>
      <c r="BI246" s="14" t="s">
        <v>208</v>
      </c>
      <c r="BJ246" s="14"/>
      <c r="BK246" s="14"/>
      <c r="BL246" s="14"/>
      <c r="BM246" s="14"/>
      <c r="BN246" s="14"/>
      <c r="BO246" s="14"/>
      <c r="BP246" s="14"/>
      <c r="BQ246" s="14"/>
      <c r="BR246" s="14"/>
      <c r="BS246" s="14"/>
      <c r="BT246" s="14"/>
      <c r="BU246" s="14"/>
      <c r="BV246" s="14"/>
      <c r="BW246" s="682">
        <v>20</v>
      </c>
      <c r="BX246" s="683"/>
      <c r="BY246" s="14" t="s">
        <v>210</v>
      </c>
      <c r="BZ246" s="14"/>
      <c r="CA246" s="14"/>
      <c r="CB246" s="14"/>
      <c r="CC246" s="14"/>
      <c r="CD246" s="14"/>
      <c r="CE246" s="14"/>
      <c r="CF246" s="14"/>
      <c r="CG246" s="14"/>
      <c r="CH246" s="14"/>
      <c r="CI246" s="14"/>
      <c r="CJ246" s="14"/>
      <c r="CK246" s="14"/>
      <c r="CL246" s="14"/>
      <c r="CM246" s="21"/>
      <c r="CN246" s="495"/>
      <c r="CO246" s="488"/>
      <c r="CP246" s="488"/>
      <c r="CQ246" s="488"/>
      <c r="CR246" s="496"/>
    </row>
    <row r="247" spans="2:96" ht="9" customHeight="1">
      <c r="B247" s="487"/>
      <c r="C247" s="488"/>
      <c r="D247" s="488"/>
      <c r="E247" s="488"/>
      <c r="F247" s="488"/>
      <c r="G247" s="488"/>
      <c r="H247" s="489"/>
      <c r="I247" s="467"/>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21"/>
      <c r="AO247" s="495"/>
      <c r="AP247" s="488"/>
      <c r="AQ247" s="488"/>
      <c r="AR247" s="488"/>
      <c r="AS247" s="496"/>
      <c r="BA247" s="487"/>
      <c r="BB247" s="488"/>
      <c r="BC247" s="488"/>
      <c r="BD247" s="488"/>
      <c r="BE247" s="488"/>
      <c r="BF247" s="488"/>
      <c r="BG247" s="489"/>
      <c r="BH247" s="467"/>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21"/>
      <c r="CN247" s="495"/>
      <c r="CO247" s="488"/>
      <c r="CP247" s="488"/>
      <c r="CQ247" s="488"/>
      <c r="CR247" s="496"/>
    </row>
    <row r="248" spans="2:96" ht="15.75" customHeight="1">
      <c r="B248" s="487"/>
      <c r="C248" s="488"/>
      <c r="D248" s="488"/>
      <c r="E248" s="488"/>
      <c r="F248" s="488"/>
      <c r="G248" s="488"/>
      <c r="H248" s="489"/>
      <c r="I248" s="467"/>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21"/>
      <c r="AO248" s="495"/>
      <c r="AP248" s="488"/>
      <c r="AQ248" s="488"/>
      <c r="AR248" s="488"/>
      <c r="AS248" s="496"/>
      <c r="BA248" s="487"/>
      <c r="BB248" s="488"/>
      <c r="BC248" s="488"/>
      <c r="BD248" s="488"/>
      <c r="BE248" s="488"/>
      <c r="BF248" s="488"/>
      <c r="BG248" s="489"/>
      <c r="BH248" s="467"/>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21"/>
      <c r="CN248" s="495"/>
      <c r="CO248" s="488"/>
      <c r="CP248" s="488"/>
      <c r="CQ248" s="488"/>
      <c r="CR248" s="496"/>
    </row>
    <row r="249" spans="2:96" ht="16.5" customHeight="1" thickBot="1">
      <c r="B249" s="487"/>
      <c r="C249" s="488"/>
      <c r="D249" s="488"/>
      <c r="E249" s="488"/>
      <c r="F249" s="488"/>
      <c r="G249" s="488"/>
      <c r="H249" s="489"/>
      <c r="I249" s="395"/>
      <c r="J249" s="14" t="s">
        <v>503</v>
      </c>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21"/>
      <c r="AO249" s="495"/>
      <c r="AP249" s="488"/>
      <c r="AQ249" s="488"/>
      <c r="AR249" s="488"/>
      <c r="AS249" s="496"/>
      <c r="BA249" s="487"/>
      <c r="BB249" s="488"/>
      <c r="BC249" s="488"/>
      <c r="BD249" s="488"/>
      <c r="BE249" s="488"/>
      <c r="BF249" s="488"/>
      <c r="BG249" s="489"/>
      <c r="BH249" s="395"/>
      <c r="BI249" s="14" t="s">
        <v>503</v>
      </c>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21"/>
      <c r="CN249" s="495"/>
      <c r="CO249" s="488"/>
      <c r="CP249" s="488"/>
      <c r="CQ249" s="488"/>
      <c r="CR249" s="496"/>
    </row>
    <row r="250" spans="2:96" ht="26.25" customHeight="1" thickBot="1">
      <c r="B250" s="487"/>
      <c r="C250" s="488"/>
      <c r="D250" s="488"/>
      <c r="E250" s="488"/>
      <c r="F250" s="488"/>
      <c r="G250" s="488"/>
      <c r="H250" s="489"/>
      <c r="I250" s="296"/>
      <c r="J250" s="14" t="s">
        <v>207</v>
      </c>
      <c r="K250" s="14"/>
      <c r="L250" s="14"/>
      <c r="M250" s="14"/>
      <c r="N250" s="14"/>
      <c r="O250" s="14"/>
      <c r="P250" s="20"/>
      <c r="Q250" s="14"/>
      <c r="R250" s="14"/>
      <c r="S250" s="14"/>
      <c r="T250" s="14"/>
      <c r="U250" s="14"/>
      <c r="V250" s="14"/>
      <c r="W250" s="14"/>
      <c r="X250" s="666" t="str">
        <f>O212&amp;""</f>
        <v/>
      </c>
      <c r="Y250" s="667"/>
      <c r="Z250" s="14" t="s">
        <v>210</v>
      </c>
      <c r="AA250" s="14"/>
      <c r="AB250" s="518" t="s">
        <v>671</v>
      </c>
      <c r="AC250" s="518"/>
      <c r="AD250" s="518"/>
      <c r="AE250" s="518"/>
      <c r="AF250" s="518"/>
      <c r="AG250" s="518"/>
      <c r="AH250" s="518"/>
      <c r="AI250" s="518"/>
      <c r="AJ250" s="518"/>
      <c r="AK250" s="518"/>
      <c r="AL250" s="518"/>
      <c r="AM250" s="518"/>
      <c r="AN250" s="519"/>
      <c r="AO250" s="495"/>
      <c r="AP250" s="488"/>
      <c r="AQ250" s="488"/>
      <c r="AR250" s="488"/>
      <c r="AS250" s="496"/>
      <c r="BA250" s="487"/>
      <c r="BB250" s="488"/>
      <c r="BC250" s="488"/>
      <c r="BD250" s="488"/>
      <c r="BE250" s="488"/>
      <c r="BF250" s="488"/>
      <c r="BG250" s="489"/>
      <c r="BH250" s="171"/>
      <c r="BI250" s="14" t="s">
        <v>207</v>
      </c>
      <c r="BJ250" s="14"/>
      <c r="BK250" s="14"/>
      <c r="BL250" s="14"/>
      <c r="BM250" s="14"/>
      <c r="BN250" s="14"/>
      <c r="BO250" s="20"/>
      <c r="BP250" s="14"/>
      <c r="BQ250" s="14"/>
      <c r="BR250" s="14"/>
      <c r="BS250" s="14"/>
      <c r="BT250" s="14"/>
      <c r="BU250" s="14"/>
      <c r="BV250" s="14"/>
      <c r="BW250" s="680">
        <f>BN212</f>
        <v>30</v>
      </c>
      <c r="BX250" s="681"/>
      <c r="BY250" s="14" t="s">
        <v>210</v>
      </c>
      <c r="BZ250" s="14"/>
      <c r="CA250" s="518" t="s">
        <v>671</v>
      </c>
      <c r="CB250" s="518"/>
      <c r="CC250" s="518"/>
      <c r="CD250" s="518"/>
      <c r="CE250" s="518"/>
      <c r="CF250" s="518"/>
      <c r="CG250" s="518"/>
      <c r="CH250" s="518"/>
      <c r="CI250" s="518"/>
      <c r="CJ250" s="518"/>
      <c r="CK250" s="518"/>
      <c r="CL250" s="518"/>
      <c r="CM250" s="519"/>
      <c r="CN250" s="495"/>
      <c r="CO250" s="488"/>
      <c r="CP250" s="488"/>
      <c r="CQ250" s="488"/>
      <c r="CR250" s="496"/>
    </row>
    <row r="251" spans="2:96" ht="26.25" customHeight="1" thickBot="1">
      <c r="B251" s="487"/>
      <c r="C251" s="488"/>
      <c r="D251" s="488"/>
      <c r="E251" s="488"/>
      <c r="F251" s="488"/>
      <c r="G251" s="488"/>
      <c r="H251" s="489"/>
      <c r="I251" s="296"/>
      <c r="J251" s="14" t="s">
        <v>208</v>
      </c>
      <c r="K251" s="14"/>
      <c r="L251" s="14"/>
      <c r="M251" s="14"/>
      <c r="N251" s="14"/>
      <c r="O251" s="14"/>
      <c r="P251" s="14"/>
      <c r="Q251" s="14"/>
      <c r="R251" s="14"/>
      <c r="S251" s="14"/>
      <c r="T251" s="14"/>
      <c r="U251" s="14"/>
      <c r="V251" s="14"/>
      <c r="W251" s="14"/>
      <c r="X251" s="535"/>
      <c r="Y251" s="536"/>
      <c r="Z251" s="14" t="s">
        <v>210</v>
      </c>
      <c r="AA251" s="14"/>
      <c r="AB251" s="518"/>
      <c r="AC251" s="518"/>
      <c r="AD251" s="518"/>
      <c r="AE251" s="518"/>
      <c r="AF251" s="518"/>
      <c r="AG251" s="518"/>
      <c r="AH251" s="518"/>
      <c r="AI251" s="518"/>
      <c r="AJ251" s="518"/>
      <c r="AK251" s="518"/>
      <c r="AL251" s="518"/>
      <c r="AM251" s="518"/>
      <c r="AN251" s="519"/>
      <c r="AO251" s="495"/>
      <c r="AP251" s="488"/>
      <c r="AQ251" s="488"/>
      <c r="AR251" s="488"/>
      <c r="AS251" s="496"/>
      <c r="BA251" s="487"/>
      <c r="BB251" s="488"/>
      <c r="BC251" s="488"/>
      <c r="BD251" s="488"/>
      <c r="BE251" s="488"/>
      <c r="BF251" s="488"/>
      <c r="BG251" s="489"/>
      <c r="BH251" s="171"/>
      <c r="BI251" s="14" t="s">
        <v>208</v>
      </c>
      <c r="BJ251" s="14"/>
      <c r="BK251" s="14"/>
      <c r="BL251" s="14"/>
      <c r="BM251" s="14"/>
      <c r="BN251" s="14"/>
      <c r="BO251" s="14"/>
      <c r="BP251" s="14"/>
      <c r="BQ251" s="14"/>
      <c r="BR251" s="14"/>
      <c r="BS251" s="14"/>
      <c r="BT251" s="14"/>
      <c r="BU251" s="14"/>
      <c r="BV251" s="14"/>
      <c r="BW251" s="682">
        <v>25</v>
      </c>
      <c r="BX251" s="683"/>
      <c r="BY251" s="14" t="s">
        <v>210</v>
      </c>
      <c r="BZ251" s="14"/>
      <c r="CA251" s="518"/>
      <c r="CB251" s="518"/>
      <c r="CC251" s="518"/>
      <c r="CD251" s="518"/>
      <c r="CE251" s="518"/>
      <c r="CF251" s="518"/>
      <c r="CG251" s="518"/>
      <c r="CH251" s="518"/>
      <c r="CI251" s="518"/>
      <c r="CJ251" s="518"/>
      <c r="CK251" s="518"/>
      <c r="CL251" s="518"/>
      <c r="CM251" s="519"/>
      <c r="CN251" s="495"/>
      <c r="CO251" s="488"/>
      <c r="CP251" s="488"/>
      <c r="CQ251" s="488"/>
      <c r="CR251" s="496"/>
    </row>
    <row r="252" spans="2:96" ht="26.25" customHeight="1" thickBot="1">
      <c r="B252" s="487"/>
      <c r="C252" s="488"/>
      <c r="D252" s="488"/>
      <c r="E252" s="488"/>
      <c r="F252" s="488"/>
      <c r="G252" s="488"/>
      <c r="H252" s="489"/>
      <c r="I252" s="296"/>
      <c r="J252" s="14" t="s">
        <v>209</v>
      </c>
      <c r="K252" s="14"/>
      <c r="L252" s="14"/>
      <c r="M252" s="14"/>
      <c r="N252" s="14"/>
      <c r="O252" s="14"/>
      <c r="P252" s="20"/>
      <c r="Q252" s="14"/>
      <c r="R252" s="14"/>
      <c r="S252" s="14"/>
      <c r="T252" s="14"/>
      <c r="U252" s="14"/>
      <c r="V252" s="14"/>
      <c r="W252" s="14"/>
      <c r="X252" s="666" t="str">
        <f>O213&amp;""</f>
        <v/>
      </c>
      <c r="Y252" s="667"/>
      <c r="Z252" s="14" t="s">
        <v>210</v>
      </c>
      <c r="AA252" s="14"/>
      <c r="AB252" s="14"/>
      <c r="AC252" s="14"/>
      <c r="AD252" s="14"/>
      <c r="AE252" s="14"/>
      <c r="AF252" s="14"/>
      <c r="AG252" s="14"/>
      <c r="AH252" s="14"/>
      <c r="AI252" s="14"/>
      <c r="AJ252" s="14"/>
      <c r="AK252" s="14"/>
      <c r="AL252" s="14"/>
      <c r="AM252" s="14"/>
      <c r="AN252" s="21"/>
      <c r="AO252" s="495"/>
      <c r="AP252" s="488"/>
      <c r="AQ252" s="488"/>
      <c r="AR252" s="488"/>
      <c r="AS252" s="496"/>
      <c r="BA252" s="487"/>
      <c r="BB252" s="488"/>
      <c r="BC252" s="488"/>
      <c r="BD252" s="488"/>
      <c r="BE252" s="488"/>
      <c r="BF252" s="488"/>
      <c r="BG252" s="489"/>
      <c r="BH252" s="171"/>
      <c r="BI252" s="14" t="s">
        <v>209</v>
      </c>
      <c r="BJ252" s="14"/>
      <c r="BK252" s="14"/>
      <c r="BL252" s="14"/>
      <c r="BM252" s="14"/>
      <c r="BN252" s="14"/>
      <c r="BO252" s="20"/>
      <c r="BP252" s="14"/>
      <c r="BQ252" s="14"/>
      <c r="BR252" s="14"/>
      <c r="BS252" s="14"/>
      <c r="BT252" s="14"/>
      <c r="BU252" s="14"/>
      <c r="BV252" s="14"/>
      <c r="BW252" s="680">
        <f>BN213</f>
        <v>20</v>
      </c>
      <c r="BX252" s="681"/>
      <c r="BY252" s="14" t="s">
        <v>210</v>
      </c>
      <c r="BZ252" s="14"/>
      <c r="CD252" s="14"/>
      <c r="CE252" s="14"/>
      <c r="CF252" s="14"/>
      <c r="CG252" s="14"/>
      <c r="CH252" s="14"/>
      <c r="CI252" s="14"/>
      <c r="CJ252" s="14"/>
      <c r="CK252" s="14"/>
      <c r="CL252" s="14"/>
      <c r="CM252" s="21"/>
      <c r="CN252" s="495"/>
      <c r="CO252" s="488"/>
      <c r="CP252" s="488"/>
      <c r="CQ252" s="488"/>
      <c r="CR252" s="496"/>
    </row>
    <row r="253" spans="2:96" ht="26.25" customHeight="1" thickBot="1">
      <c r="B253" s="487"/>
      <c r="C253" s="488"/>
      <c r="D253" s="488"/>
      <c r="E253" s="488"/>
      <c r="F253" s="488"/>
      <c r="G253" s="488"/>
      <c r="H253" s="489"/>
      <c r="I253" s="296"/>
      <c r="J253" s="14" t="s">
        <v>208</v>
      </c>
      <c r="K253" s="14"/>
      <c r="L253" s="14"/>
      <c r="M253" s="14"/>
      <c r="N253" s="14"/>
      <c r="O253" s="14"/>
      <c r="P253" s="14"/>
      <c r="Q253" s="14"/>
      <c r="R253" s="14"/>
      <c r="S253" s="14"/>
      <c r="T253" s="14"/>
      <c r="U253" s="14"/>
      <c r="V253" s="14"/>
      <c r="W253" s="14"/>
      <c r="X253" s="535"/>
      <c r="Y253" s="536"/>
      <c r="Z253" s="14" t="s">
        <v>210</v>
      </c>
      <c r="AA253" s="14"/>
      <c r="AB253" s="14"/>
      <c r="AC253" s="14"/>
      <c r="AD253" s="14"/>
      <c r="AE253" s="14"/>
      <c r="AF253" s="14"/>
      <c r="AG253" s="14"/>
      <c r="AH253" s="14"/>
      <c r="AI253" s="14"/>
      <c r="AJ253" s="14"/>
      <c r="AK253" s="14"/>
      <c r="AL253" s="14"/>
      <c r="AM253" s="14"/>
      <c r="AN253" s="21"/>
      <c r="AO253" s="495"/>
      <c r="AP253" s="488"/>
      <c r="AQ253" s="488"/>
      <c r="AR253" s="488"/>
      <c r="AS253" s="496"/>
      <c r="BA253" s="487"/>
      <c r="BB253" s="488"/>
      <c r="BC253" s="488"/>
      <c r="BD253" s="488"/>
      <c r="BE253" s="488"/>
      <c r="BF253" s="488"/>
      <c r="BG253" s="489"/>
      <c r="BH253" s="171"/>
      <c r="BI253" s="14" t="s">
        <v>208</v>
      </c>
      <c r="BJ253" s="14"/>
      <c r="BK253" s="14"/>
      <c r="BL253" s="14"/>
      <c r="BM253" s="14"/>
      <c r="BN253" s="14"/>
      <c r="BO253" s="14"/>
      <c r="BP253" s="14"/>
      <c r="BQ253" s="14"/>
      <c r="BR253" s="14"/>
      <c r="BS253" s="14"/>
      <c r="BT253" s="14"/>
      <c r="BU253" s="14"/>
      <c r="BV253" s="14"/>
      <c r="BW253" s="682">
        <v>20</v>
      </c>
      <c r="BX253" s="683"/>
      <c r="BY253" s="14" t="s">
        <v>210</v>
      </c>
      <c r="BZ253" s="14"/>
      <c r="CD253" s="14"/>
      <c r="CE253" s="14"/>
      <c r="CF253" s="14"/>
      <c r="CG253" s="14"/>
      <c r="CH253" s="14"/>
      <c r="CI253" s="14"/>
      <c r="CJ253" s="14"/>
      <c r="CK253" s="14"/>
      <c r="CL253" s="14"/>
      <c r="CM253" s="21"/>
      <c r="CN253" s="495"/>
      <c r="CO253" s="488"/>
      <c r="CP253" s="488"/>
      <c r="CQ253" s="488"/>
      <c r="CR253" s="496"/>
    </row>
    <row r="254" spans="2:96" ht="9.75" customHeight="1">
      <c r="B254" s="499"/>
      <c r="C254" s="500"/>
      <c r="D254" s="500"/>
      <c r="E254" s="500"/>
      <c r="F254" s="500"/>
      <c r="G254" s="500"/>
      <c r="H254" s="501"/>
      <c r="I254" s="299"/>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2"/>
      <c r="AO254" s="502"/>
      <c r="AP254" s="500"/>
      <c r="AQ254" s="500"/>
      <c r="AR254" s="500"/>
      <c r="AS254" s="503"/>
      <c r="BA254" s="499"/>
      <c r="BB254" s="500"/>
      <c r="BC254" s="500"/>
      <c r="BD254" s="500"/>
      <c r="BE254" s="500"/>
      <c r="BF254" s="500"/>
      <c r="BG254" s="501"/>
      <c r="BH254" s="176"/>
      <c r="BI254" s="40"/>
      <c r="BJ254" s="40"/>
      <c r="BK254" s="40"/>
      <c r="BL254" s="40"/>
      <c r="BM254" s="40"/>
      <c r="BN254" s="40"/>
      <c r="BO254" s="40"/>
      <c r="BP254" s="40"/>
      <c r="BQ254" s="40"/>
      <c r="BR254" s="40"/>
      <c r="BS254" s="40"/>
      <c r="BT254" s="40"/>
      <c r="BU254" s="40"/>
      <c r="BV254" s="40"/>
      <c r="BW254" s="40"/>
      <c r="BX254" s="40"/>
      <c r="BY254" s="40"/>
      <c r="BZ254" s="40"/>
      <c r="CA254" s="40"/>
      <c r="CB254" s="40"/>
      <c r="CC254" s="40"/>
      <c r="CD254" s="40"/>
      <c r="CE254" s="40"/>
      <c r="CF254" s="40"/>
      <c r="CG254" s="40"/>
      <c r="CH254" s="40"/>
      <c r="CI254" s="40"/>
      <c r="CJ254" s="40"/>
      <c r="CK254" s="40"/>
      <c r="CL254" s="40"/>
      <c r="CM254" s="42"/>
      <c r="CN254" s="502"/>
      <c r="CO254" s="500"/>
      <c r="CP254" s="500"/>
      <c r="CQ254" s="500"/>
      <c r="CR254" s="503"/>
    </row>
    <row r="255" spans="2:96" ht="29.25" customHeight="1">
      <c r="B255" s="481" t="s">
        <v>420</v>
      </c>
      <c r="C255" s="482"/>
      <c r="D255" s="482"/>
      <c r="E255" s="482"/>
      <c r="F255" s="482"/>
      <c r="G255" s="482"/>
      <c r="H255" s="482"/>
      <c r="I255" s="482"/>
      <c r="J255" s="482"/>
      <c r="K255" s="482"/>
      <c r="L255" s="482"/>
      <c r="M255" s="482"/>
      <c r="N255" s="482"/>
      <c r="O255" s="482"/>
      <c r="P255" s="482"/>
      <c r="Q255" s="482"/>
      <c r="R255" s="482"/>
      <c r="S255" s="482"/>
      <c r="T255" s="482"/>
      <c r="U255" s="482"/>
      <c r="V255" s="482"/>
      <c r="W255" s="482"/>
      <c r="X255" s="482"/>
      <c r="Y255" s="482"/>
      <c r="Z255" s="482"/>
      <c r="AA255" s="482"/>
      <c r="AB255" s="482"/>
      <c r="AC255" s="482"/>
      <c r="AD255" s="482"/>
      <c r="AE255" s="482"/>
      <c r="AF255" s="482"/>
      <c r="AG255" s="482"/>
      <c r="AH255" s="482"/>
      <c r="AI255" s="482"/>
      <c r="AJ255" s="482"/>
      <c r="AK255" s="482"/>
      <c r="AL255" s="482"/>
      <c r="AM255" s="482"/>
      <c r="AN255" s="482"/>
      <c r="AO255" s="482"/>
      <c r="AP255" s="482"/>
      <c r="AQ255" s="482"/>
      <c r="AR255" s="482"/>
      <c r="AS255" s="483"/>
      <c r="BA255" s="481" t="s">
        <v>420</v>
      </c>
      <c r="BB255" s="482"/>
      <c r="BC255" s="482"/>
      <c r="BD255" s="482"/>
      <c r="BE255" s="482"/>
      <c r="BF255" s="482"/>
      <c r="BG255" s="482"/>
      <c r="BH255" s="482"/>
      <c r="BI255" s="482"/>
      <c r="BJ255" s="482"/>
      <c r="BK255" s="482"/>
      <c r="BL255" s="482"/>
      <c r="BM255" s="482"/>
      <c r="BN255" s="482"/>
      <c r="BO255" s="482"/>
      <c r="BP255" s="482"/>
      <c r="BQ255" s="482"/>
      <c r="BR255" s="482"/>
      <c r="BS255" s="482"/>
      <c r="BT255" s="482"/>
      <c r="BU255" s="482"/>
      <c r="BV255" s="482"/>
      <c r="BW255" s="482"/>
      <c r="BX255" s="482"/>
      <c r="BY255" s="482"/>
      <c r="BZ255" s="482"/>
      <c r="CA255" s="482"/>
      <c r="CB255" s="482"/>
      <c r="CC255" s="482"/>
      <c r="CD255" s="482"/>
      <c r="CE255" s="482"/>
      <c r="CF255" s="482"/>
      <c r="CG255" s="482"/>
      <c r="CH255" s="482"/>
      <c r="CI255" s="482"/>
      <c r="CJ255" s="482"/>
      <c r="CK255" s="482"/>
      <c r="CL255" s="482"/>
      <c r="CM255" s="482"/>
      <c r="CN255" s="482"/>
      <c r="CO255" s="482"/>
      <c r="CP255" s="482"/>
      <c r="CQ255" s="482"/>
      <c r="CR255" s="483"/>
    </row>
    <row r="256" spans="2:96">
      <c r="B256" s="484" t="s">
        <v>368</v>
      </c>
      <c r="C256" s="485"/>
      <c r="D256" s="485"/>
      <c r="E256" s="485"/>
      <c r="F256" s="485"/>
      <c r="G256" s="485"/>
      <c r="H256" s="486"/>
      <c r="I256" s="297"/>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9"/>
      <c r="AO256" s="493" t="s">
        <v>745</v>
      </c>
      <c r="AP256" s="485"/>
      <c r="AQ256" s="485"/>
      <c r="AR256" s="485"/>
      <c r="AS256" s="494"/>
      <c r="BA256" s="484" t="s">
        <v>368</v>
      </c>
      <c r="BB256" s="485"/>
      <c r="BC256" s="485"/>
      <c r="BD256" s="485"/>
      <c r="BE256" s="485"/>
      <c r="BF256" s="485"/>
      <c r="BG256" s="486"/>
      <c r="BH256" s="174"/>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9"/>
      <c r="CN256" s="493" t="s">
        <v>745</v>
      </c>
      <c r="CO256" s="485"/>
      <c r="CP256" s="485"/>
      <c r="CQ256" s="485"/>
      <c r="CR256" s="494"/>
    </row>
    <row r="257" spans="2:96" ht="22.5" customHeight="1">
      <c r="B257" s="487"/>
      <c r="C257" s="488"/>
      <c r="D257" s="488"/>
      <c r="E257" s="488"/>
      <c r="F257" s="488"/>
      <c r="G257" s="488"/>
      <c r="H257" s="489"/>
      <c r="I257" s="296"/>
      <c r="J257" s="14" t="s">
        <v>233</v>
      </c>
      <c r="K257" s="14"/>
      <c r="L257" s="14"/>
      <c r="M257" s="14"/>
      <c r="N257" s="14"/>
      <c r="O257" s="14"/>
      <c r="P257" s="14"/>
      <c r="Q257" s="14"/>
      <c r="R257" s="14"/>
      <c r="S257" s="518" t="s">
        <v>341</v>
      </c>
      <c r="T257" s="518"/>
      <c r="U257" s="518"/>
      <c r="V257" s="518"/>
      <c r="W257" s="518"/>
      <c r="X257" s="518"/>
      <c r="Y257" s="518"/>
      <c r="Z257" s="518"/>
      <c r="AA257" s="518"/>
      <c r="AB257" s="518"/>
      <c r="AC257" s="518"/>
      <c r="AD257" s="518"/>
      <c r="AE257" s="518"/>
      <c r="AF257" s="518"/>
      <c r="AG257" s="518"/>
      <c r="AH257" s="518"/>
      <c r="AI257" s="518"/>
      <c r="AJ257" s="518"/>
      <c r="AK257" s="518"/>
      <c r="AL257" s="518"/>
      <c r="AM257" s="518"/>
      <c r="AN257" s="519"/>
      <c r="AO257" s="495"/>
      <c r="AP257" s="488"/>
      <c r="AQ257" s="488"/>
      <c r="AR257" s="488"/>
      <c r="AS257" s="496"/>
      <c r="BA257" s="487"/>
      <c r="BB257" s="488"/>
      <c r="BC257" s="488"/>
      <c r="BD257" s="488"/>
      <c r="BE257" s="488"/>
      <c r="BF257" s="488"/>
      <c r="BG257" s="489"/>
      <c r="BH257" s="171"/>
      <c r="BI257" s="14" t="s">
        <v>233</v>
      </c>
      <c r="BJ257" s="14"/>
      <c r="BK257" s="14"/>
      <c r="BL257" s="14"/>
      <c r="BM257" s="14"/>
      <c r="BN257" s="14"/>
      <c r="BO257" s="14"/>
      <c r="BP257" s="14"/>
      <c r="BQ257" s="14"/>
      <c r="BR257" s="518" t="s">
        <v>341</v>
      </c>
      <c r="BS257" s="518"/>
      <c r="BT257" s="518"/>
      <c r="BU257" s="518"/>
      <c r="BV257" s="518"/>
      <c r="BW257" s="518"/>
      <c r="BX257" s="518"/>
      <c r="BY257" s="518"/>
      <c r="BZ257" s="518"/>
      <c r="CA257" s="518"/>
      <c r="CB257" s="518"/>
      <c r="CC257" s="518"/>
      <c r="CD257" s="518"/>
      <c r="CE257" s="518"/>
      <c r="CF257" s="518"/>
      <c r="CG257" s="518"/>
      <c r="CH257" s="518"/>
      <c r="CI257" s="518"/>
      <c r="CJ257" s="518"/>
      <c r="CK257" s="518"/>
      <c r="CL257" s="518"/>
      <c r="CM257" s="519"/>
      <c r="CN257" s="495"/>
      <c r="CO257" s="488"/>
      <c r="CP257" s="488"/>
      <c r="CQ257" s="488"/>
      <c r="CR257" s="496"/>
    </row>
    <row r="258" spans="2:96" ht="22.5" customHeight="1">
      <c r="B258" s="487"/>
      <c r="C258" s="488"/>
      <c r="D258" s="488"/>
      <c r="E258" s="488"/>
      <c r="F258" s="488"/>
      <c r="G258" s="488"/>
      <c r="H258" s="489"/>
      <c r="I258" s="296"/>
      <c r="J258" s="292" t="s">
        <v>235</v>
      </c>
      <c r="K258" s="14"/>
      <c r="L258" s="14"/>
      <c r="M258" s="14"/>
      <c r="N258" s="14"/>
      <c r="O258" s="14"/>
      <c r="P258" s="14"/>
      <c r="Q258" s="14"/>
      <c r="R258" s="14"/>
      <c r="S258" s="518"/>
      <c r="T258" s="518"/>
      <c r="U258" s="518"/>
      <c r="V258" s="518"/>
      <c r="W258" s="518"/>
      <c r="X258" s="518"/>
      <c r="Y258" s="518"/>
      <c r="Z258" s="518"/>
      <c r="AA258" s="518"/>
      <c r="AB258" s="518"/>
      <c r="AC258" s="518"/>
      <c r="AD258" s="518"/>
      <c r="AE258" s="518"/>
      <c r="AF258" s="518"/>
      <c r="AG258" s="518"/>
      <c r="AH258" s="518"/>
      <c r="AI258" s="518"/>
      <c r="AJ258" s="518"/>
      <c r="AK258" s="518"/>
      <c r="AL258" s="518"/>
      <c r="AM258" s="518"/>
      <c r="AN258" s="519"/>
      <c r="AO258" s="495"/>
      <c r="AP258" s="488"/>
      <c r="AQ258" s="488"/>
      <c r="AR258" s="488"/>
      <c r="AS258" s="496"/>
      <c r="BA258" s="487"/>
      <c r="BB258" s="488"/>
      <c r="BC258" s="488"/>
      <c r="BD258" s="488"/>
      <c r="BE258" s="488"/>
      <c r="BF258" s="488"/>
      <c r="BG258" s="489"/>
      <c r="BH258" s="171"/>
      <c r="BI258" s="170" t="s">
        <v>235</v>
      </c>
      <c r="BJ258" s="14"/>
      <c r="BK258" s="14"/>
      <c r="BL258" s="14"/>
      <c r="BM258" s="14"/>
      <c r="BN258" s="14"/>
      <c r="BO258" s="14"/>
      <c r="BP258" s="14"/>
      <c r="BQ258" s="14"/>
      <c r="BR258" s="518"/>
      <c r="BS258" s="518"/>
      <c r="BT258" s="518"/>
      <c r="BU258" s="518"/>
      <c r="BV258" s="518"/>
      <c r="BW258" s="518"/>
      <c r="BX258" s="518"/>
      <c r="BY258" s="518"/>
      <c r="BZ258" s="518"/>
      <c r="CA258" s="518"/>
      <c r="CB258" s="518"/>
      <c r="CC258" s="518"/>
      <c r="CD258" s="518"/>
      <c r="CE258" s="518"/>
      <c r="CF258" s="518"/>
      <c r="CG258" s="518"/>
      <c r="CH258" s="518"/>
      <c r="CI258" s="518"/>
      <c r="CJ258" s="518"/>
      <c r="CK258" s="518"/>
      <c r="CL258" s="518"/>
      <c r="CM258" s="519"/>
      <c r="CN258" s="495"/>
      <c r="CO258" s="488"/>
      <c r="CP258" s="488"/>
      <c r="CQ258" s="488"/>
      <c r="CR258" s="496"/>
    </row>
    <row r="259" spans="2:96" ht="22.5" customHeight="1">
      <c r="B259" s="487"/>
      <c r="C259" s="488"/>
      <c r="D259" s="488"/>
      <c r="E259" s="488"/>
      <c r="F259" s="488"/>
      <c r="G259" s="488"/>
      <c r="H259" s="489"/>
      <c r="I259" s="296"/>
      <c r="J259" s="292"/>
      <c r="K259" s="14"/>
      <c r="L259" s="14"/>
      <c r="M259" s="14"/>
      <c r="N259" s="14"/>
      <c r="O259" s="14"/>
      <c r="P259" s="14"/>
      <c r="Q259" s="14"/>
      <c r="R259" s="14"/>
      <c r="S259" s="518"/>
      <c r="T259" s="518"/>
      <c r="U259" s="518"/>
      <c r="V259" s="518"/>
      <c r="W259" s="518"/>
      <c r="X259" s="518"/>
      <c r="Y259" s="518"/>
      <c r="Z259" s="518"/>
      <c r="AA259" s="518"/>
      <c r="AB259" s="518"/>
      <c r="AC259" s="518"/>
      <c r="AD259" s="518"/>
      <c r="AE259" s="518"/>
      <c r="AF259" s="518"/>
      <c r="AG259" s="518"/>
      <c r="AH259" s="518"/>
      <c r="AI259" s="518"/>
      <c r="AJ259" s="518"/>
      <c r="AK259" s="518"/>
      <c r="AL259" s="518"/>
      <c r="AM259" s="518"/>
      <c r="AN259" s="519"/>
      <c r="AO259" s="495"/>
      <c r="AP259" s="488"/>
      <c r="AQ259" s="488"/>
      <c r="AR259" s="488"/>
      <c r="AS259" s="496"/>
      <c r="BA259" s="487"/>
      <c r="BB259" s="488"/>
      <c r="BC259" s="488"/>
      <c r="BD259" s="488"/>
      <c r="BE259" s="488"/>
      <c r="BF259" s="488"/>
      <c r="BG259" s="489"/>
      <c r="BH259" s="171"/>
      <c r="BI259" s="170"/>
      <c r="BJ259" s="14"/>
      <c r="BK259" s="14"/>
      <c r="BL259" s="14"/>
      <c r="BM259" s="14"/>
      <c r="BN259" s="14"/>
      <c r="BO259" s="14"/>
      <c r="BP259" s="14"/>
      <c r="BQ259" s="14"/>
      <c r="BR259" s="518"/>
      <c r="BS259" s="518"/>
      <c r="BT259" s="518"/>
      <c r="BU259" s="518"/>
      <c r="BV259" s="518"/>
      <c r="BW259" s="518"/>
      <c r="BX259" s="518"/>
      <c r="BY259" s="518"/>
      <c r="BZ259" s="518"/>
      <c r="CA259" s="518"/>
      <c r="CB259" s="518"/>
      <c r="CC259" s="518"/>
      <c r="CD259" s="518"/>
      <c r="CE259" s="518"/>
      <c r="CF259" s="518"/>
      <c r="CG259" s="518"/>
      <c r="CH259" s="518"/>
      <c r="CI259" s="518"/>
      <c r="CJ259" s="518"/>
      <c r="CK259" s="518"/>
      <c r="CL259" s="518"/>
      <c r="CM259" s="519"/>
      <c r="CN259" s="495"/>
      <c r="CO259" s="488"/>
      <c r="CP259" s="488"/>
      <c r="CQ259" s="488"/>
      <c r="CR259" s="496"/>
    </row>
    <row r="260" spans="2:96" ht="22.5" customHeight="1">
      <c r="B260" s="487"/>
      <c r="C260" s="488"/>
      <c r="D260" s="488"/>
      <c r="E260" s="488"/>
      <c r="F260" s="488"/>
      <c r="G260" s="488"/>
      <c r="H260" s="489"/>
      <c r="I260" s="296"/>
      <c r="J260" s="292"/>
      <c r="K260" s="14"/>
      <c r="L260" s="14"/>
      <c r="M260" s="14"/>
      <c r="N260" s="14"/>
      <c r="O260" s="14"/>
      <c r="P260" s="14"/>
      <c r="Q260" s="14"/>
      <c r="R260" s="14"/>
      <c r="S260" s="518"/>
      <c r="T260" s="518"/>
      <c r="U260" s="518"/>
      <c r="V260" s="518"/>
      <c r="W260" s="518"/>
      <c r="X260" s="518"/>
      <c r="Y260" s="518"/>
      <c r="Z260" s="518"/>
      <c r="AA260" s="518"/>
      <c r="AB260" s="518"/>
      <c r="AC260" s="518"/>
      <c r="AD260" s="518"/>
      <c r="AE260" s="518"/>
      <c r="AF260" s="518"/>
      <c r="AG260" s="518"/>
      <c r="AH260" s="518"/>
      <c r="AI260" s="518"/>
      <c r="AJ260" s="518"/>
      <c r="AK260" s="518"/>
      <c r="AL260" s="518"/>
      <c r="AM260" s="518"/>
      <c r="AN260" s="519"/>
      <c r="AO260" s="495"/>
      <c r="AP260" s="488"/>
      <c r="AQ260" s="488"/>
      <c r="AR260" s="488"/>
      <c r="AS260" s="496"/>
      <c r="BA260" s="487"/>
      <c r="BB260" s="488"/>
      <c r="BC260" s="488"/>
      <c r="BD260" s="488"/>
      <c r="BE260" s="488"/>
      <c r="BF260" s="488"/>
      <c r="BG260" s="489"/>
      <c r="BH260" s="171"/>
      <c r="BI260" s="170"/>
      <c r="BJ260" s="14"/>
      <c r="BK260" s="14"/>
      <c r="BL260" s="14"/>
      <c r="BM260" s="14"/>
      <c r="BN260" s="14"/>
      <c r="BO260" s="14"/>
      <c r="BP260" s="14"/>
      <c r="BQ260" s="14"/>
      <c r="BR260" s="518"/>
      <c r="BS260" s="518"/>
      <c r="BT260" s="518"/>
      <c r="BU260" s="518"/>
      <c r="BV260" s="518"/>
      <c r="BW260" s="518"/>
      <c r="BX260" s="518"/>
      <c r="BY260" s="518"/>
      <c r="BZ260" s="518"/>
      <c r="CA260" s="518"/>
      <c r="CB260" s="518"/>
      <c r="CC260" s="518"/>
      <c r="CD260" s="518"/>
      <c r="CE260" s="518"/>
      <c r="CF260" s="518"/>
      <c r="CG260" s="518"/>
      <c r="CH260" s="518"/>
      <c r="CI260" s="518"/>
      <c r="CJ260" s="518"/>
      <c r="CK260" s="518"/>
      <c r="CL260" s="518"/>
      <c r="CM260" s="519"/>
      <c r="CN260" s="495"/>
      <c r="CO260" s="488"/>
      <c r="CP260" s="488"/>
      <c r="CQ260" s="488"/>
      <c r="CR260" s="496"/>
    </row>
    <row r="261" spans="2:96" ht="22.5" customHeight="1">
      <c r="B261" s="487"/>
      <c r="C261" s="488"/>
      <c r="D261" s="488"/>
      <c r="E261" s="488"/>
      <c r="F261" s="488"/>
      <c r="G261" s="488"/>
      <c r="H261" s="489"/>
      <c r="I261" s="296"/>
      <c r="K261" s="348" t="s">
        <v>348</v>
      </c>
      <c r="L261" s="348"/>
      <c r="M261" s="348"/>
      <c r="N261" s="348"/>
      <c r="O261" s="348"/>
      <c r="P261" s="348"/>
      <c r="Q261" s="348"/>
      <c r="R261" s="348"/>
      <c r="S261" s="348"/>
      <c r="T261" s="348"/>
      <c r="U261" s="348"/>
      <c r="V261" s="348"/>
      <c r="W261" s="348"/>
      <c r="X261" s="348"/>
      <c r="Y261" s="348"/>
      <c r="Z261" s="348"/>
      <c r="AA261" s="348"/>
      <c r="AB261" s="348"/>
      <c r="AC261" s="348"/>
      <c r="AD261" s="348"/>
      <c r="AE261" s="348"/>
      <c r="AF261" s="348"/>
      <c r="AG261" s="348"/>
      <c r="AH261" s="348"/>
      <c r="AI261" s="348"/>
      <c r="AJ261" s="348"/>
      <c r="AK261" s="348"/>
      <c r="AL261" s="14"/>
      <c r="AM261" s="14"/>
      <c r="AN261" s="21"/>
      <c r="AO261" s="495"/>
      <c r="AP261" s="488"/>
      <c r="AQ261" s="488"/>
      <c r="AR261" s="488"/>
      <c r="AS261" s="496"/>
      <c r="BA261" s="487"/>
      <c r="BB261" s="488"/>
      <c r="BC261" s="488"/>
      <c r="BD261" s="488"/>
      <c r="BE261" s="488"/>
      <c r="BF261" s="488"/>
      <c r="BG261" s="489"/>
      <c r="BH261" s="171"/>
      <c r="BJ261" s="348" t="s">
        <v>348</v>
      </c>
      <c r="BK261" s="348"/>
      <c r="BL261" s="348"/>
      <c r="BM261" s="348"/>
      <c r="BN261" s="348"/>
      <c r="BO261" s="348"/>
      <c r="BP261" s="348"/>
      <c r="BQ261" s="348"/>
      <c r="BR261" s="348"/>
      <c r="BS261" s="348"/>
      <c r="BT261" s="348"/>
      <c r="BU261" s="348"/>
      <c r="BV261" s="348"/>
      <c r="BW261" s="348"/>
      <c r="BX261" s="348"/>
      <c r="BY261" s="348"/>
      <c r="BZ261" s="348"/>
      <c r="CA261" s="348"/>
      <c r="CB261" s="348"/>
      <c r="CC261" s="348"/>
      <c r="CD261" s="348"/>
      <c r="CE261" s="348"/>
      <c r="CF261" s="348"/>
      <c r="CG261" s="348"/>
      <c r="CH261" s="348"/>
      <c r="CI261" s="348"/>
      <c r="CJ261" s="348"/>
      <c r="CK261" s="14"/>
      <c r="CL261" s="14"/>
      <c r="CM261" s="21"/>
      <c r="CN261" s="495"/>
      <c r="CO261" s="488"/>
      <c r="CP261" s="488"/>
      <c r="CQ261" s="488"/>
      <c r="CR261" s="496"/>
    </row>
    <row r="262" spans="2:96" ht="23.25" customHeight="1">
      <c r="B262" s="487"/>
      <c r="C262" s="488"/>
      <c r="D262" s="488"/>
      <c r="E262" s="488"/>
      <c r="F262" s="488"/>
      <c r="G262" s="488"/>
      <c r="H262" s="489"/>
      <c r="I262" s="296"/>
      <c r="K262" s="348"/>
      <c r="L262" s="348" t="s">
        <v>117</v>
      </c>
      <c r="M262" s="348"/>
      <c r="N262" s="348"/>
      <c r="O262" s="348" t="s">
        <v>123</v>
      </c>
      <c r="P262" s="348"/>
      <c r="Q262" s="350" t="s">
        <v>124</v>
      </c>
      <c r="R262" s="350"/>
      <c r="S262" s="348"/>
      <c r="T262" s="348"/>
      <c r="U262" s="350" t="s">
        <v>125</v>
      </c>
      <c r="V262" s="350"/>
      <c r="W262" s="348"/>
      <c r="X262" s="348"/>
      <c r="Y262" s="348"/>
      <c r="Z262" s="348" t="s">
        <v>126</v>
      </c>
      <c r="AA262" s="348"/>
      <c r="AB262" s="348"/>
      <c r="AC262" s="348"/>
      <c r="AD262" s="350"/>
      <c r="AE262" s="350"/>
      <c r="AF262" s="350" t="s">
        <v>127</v>
      </c>
      <c r="AG262" s="350"/>
      <c r="AH262" s="350"/>
      <c r="AI262" s="348"/>
      <c r="AJ262" s="348"/>
      <c r="AK262" s="348"/>
      <c r="AL262" s="14"/>
      <c r="AM262" s="14"/>
      <c r="AN262" s="21"/>
      <c r="AO262" s="495"/>
      <c r="AP262" s="488"/>
      <c r="AQ262" s="488"/>
      <c r="AR262" s="488"/>
      <c r="AS262" s="496"/>
      <c r="AT262" s="208" t="b">
        <v>0</v>
      </c>
      <c r="AU262" s="208" t="b">
        <v>0</v>
      </c>
      <c r="AV262" s="208" t="b">
        <v>0</v>
      </c>
      <c r="AW262" s="208" t="b">
        <v>0</v>
      </c>
      <c r="AX262" s="208" t="b">
        <v>0</v>
      </c>
      <c r="AY262" s="208" t="b">
        <v>0</v>
      </c>
      <c r="BA262" s="487"/>
      <c r="BB262" s="488"/>
      <c r="BC262" s="488"/>
      <c r="BD262" s="488"/>
      <c r="BE262" s="488"/>
      <c r="BF262" s="488"/>
      <c r="BG262" s="489"/>
      <c r="BH262" s="171"/>
      <c r="BJ262" s="348"/>
      <c r="BK262" s="348" t="s">
        <v>117</v>
      </c>
      <c r="BL262" s="353"/>
      <c r="BM262" s="348"/>
      <c r="BN262" s="348" t="s">
        <v>123</v>
      </c>
      <c r="BO262" s="353"/>
      <c r="BP262" s="350" t="s">
        <v>124</v>
      </c>
      <c r="BQ262" s="350"/>
      <c r="BR262" s="353"/>
      <c r="BS262" s="353"/>
      <c r="BT262" s="350" t="s">
        <v>125</v>
      </c>
      <c r="BU262" s="350"/>
      <c r="BV262" s="348"/>
      <c r="BW262" s="353"/>
      <c r="BX262" s="353"/>
      <c r="BY262" s="348" t="s">
        <v>126</v>
      </c>
      <c r="BZ262" s="348"/>
      <c r="CA262" s="353"/>
      <c r="CB262" s="353"/>
      <c r="CC262" s="350"/>
      <c r="CD262" s="350"/>
      <c r="CE262" s="350" t="s">
        <v>127</v>
      </c>
      <c r="CF262" s="350"/>
      <c r="CG262" s="350"/>
      <c r="CH262" s="348"/>
      <c r="CI262" s="348"/>
      <c r="CJ262" s="348"/>
      <c r="CK262" s="14"/>
      <c r="CL262" s="14"/>
      <c r="CM262" s="21"/>
      <c r="CN262" s="495"/>
      <c r="CO262" s="488"/>
      <c r="CP262" s="488"/>
      <c r="CQ262" s="488"/>
      <c r="CR262" s="496"/>
    </row>
    <row r="263" spans="2:96" ht="23.25" customHeight="1">
      <c r="B263" s="487"/>
      <c r="C263" s="488"/>
      <c r="D263" s="488"/>
      <c r="E263" s="488"/>
      <c r="F263" s="488"/>
      <c r="G263" s="488"/>
      <c r="H263" s="489"/>
      <c r="I263" s="296"/>
      <c r="K263" s="348"/>
      <c r="L263" s="348" t="s">
        <v>118</v>
      </c>
      <c r="M263" s="348"/>
      <c r="N263" s="348"/>
      <c r="O263" s="348" t="s">
        <v>128</v>
      </c>
      <c r="P263" s="348"/>
      <c r="Q263" s="348"/>
      <c r="R263" s="348"/>
      <c r="S263" s="348"/>
      <c r="T263" s="348"/>
      <c r="U263" s="348" t="s">
        <v>395</v>
      </c>
      <c r="V263" s="348"/>
      <c r="W263" s="348"/>
      <c r="X263" s="348"/>
      <c r="Y263" s="348"/>
      <c r="Z263" s="348"/>
      <c r="AA263" s="348"/>
      <c r="AB263" s="348"/>
      <c r="AC263" s="348"/>
      <c r="AD263" s="348"/>
      <c r="AE263" s="348"/>
      <c r="AF263" s="348"/>
      <c r="AG263" s="348"/>
      <c r="AH263" s="348"/>
      <c r="AI263" s="348"/>
      <c r="AJ263" s="348"/>
      <c r="AK263" s="348"/>
      <c r="AL263" s="14"/>
      <c r="AM263" s="14"/>
      <c r="AN263" s="21"/>
      <c r="AO263" s="495"/>
      <c r="AP263" s="488"/>
      <c r="AQ263" s="488"/>
      <c r="AR263" s="488"/>
      <c r="AS263" s="496"/>
      <c r="AT263" s="208" t="b">
        <v>0</v>
      </c>
      <c r="AU263" s="208" t="b">
        <v>0</v>
      </c>
      <c r="AV263" s="208" t="b">
        <v>0</v>
      </c>
      <c r="BA263" s="487"/>
      <c r="BB263" s="488"/>
      <c r="BC263" s="488"/>
      <c r="BD263" s="488"/>
      <c r="BE263" s="488"/>
      <c r="BF263" s="488"/>
      <c r="BG263" s="489"/>
      <c r="BH263" s="171"/>
      <c r="BJ263" s="348"/>
      <c r="BK263" s="348" t="s">
        <v>118</v>
      </c>
      <c r="BL263" s="353"/>
      <c r="BM263" s="348"/>
      <c r="BN263" s="348" t="s">
        <v>128</v>
      </c>
      <c r="BO263" s="348"/>
      <c r="BP263" s="348"/>
      <c r="BQ263" s="348"/>
      <c r="BR263" s="348"/>
      <c r="BS263" s="348"/>
      <c r="BT263" s="348" t="s">
        <v>440</v>
      </c>
      <c r="BU263" s="348"/>
      <c r="BV263" s="348"/>
      <c r="BW263" s="348"/>
      <c r="BX263" s="348"/>
      <c r="BY263" s="348"/>
      <c r="BZ263" s="348"/>
      <c r="CA263" s="348"/>
      <c r="CB263" s="348"/>
      <c r="CC263" s="348"/>
      <c r="CD263" s="348"/>
      <c r="CE263" s="348"/>
      <c r="CF263" s="348"/>
      <c r="CG263" s="348"/>
      <c r="CH263" s="348"/>
      <c r="CI263" s="348"/>
      <c r="CJ263" s="348"/>
      <c r="CK263" s="14"/>
      <c r="CL263" s="14"/>
      <c r="CM263" s="21"/>
      <c r="CN263" s="495"/>
      <c r="CO263" s="488"/>
      <c r="CP263" s="488"/>
      <c r="CQ263" s="488"/>
      <c r="CR263" s="496"/>
    </row>
    <row r="264" spans="2:96" ht="23.25" customHeight="1">
      <c r="B264" s="487"/>
      <c r="C264" s="488"/>
      <c r="D264" s="488"/>
      <c r="E264" s="488"/>
      <c r="F264" s="488"/>
      <c r="G264" s="488"/>
      <c r="H264" s="489"/>
      <c r="I264" s="296"/>
      <c r="K264" s="348" t="s">
        <v>342</v>
      </c>
      <c r="L264" s="348"/>
      <c r="M264" s="348"/>
      <c r="N264" s="348"/>
      <c r="O264" s="348"/>
      <c r="P264" s="348"/>
      <c r="Q264" s="348"/>
      <c r="R264" s="348"/>
      <c r="S264" s="348"/>
      <c r="T264" s="348"/>
      <c r="U264" s="348"/>
      <c r="V264" s="348"/>
      <c r="W264" s="348"/>
      <c r="X264" s="348"/>
      <c r="Y264" s="348"/>
      <c r="Z264" s="348"/>
      <c r="AA264" s="348"/>
      <c r="AB264" s="348"/>
      <c r="AC264" s="348"/>
      <c r="AD264" s="348"/>
      <c r="AE264" s="348"/>
      <c r="AF264" s="348"/>
      <c r="AG264" s="348"/>
      <c r="AH264" s="348"/>
      <c r="AI264" s="348"/>
      <c r="AJ264" s="348"/>
      <c r="AK264" s="348"/>
      <c r="AL264" s="14"/>
      <c r="AM264" s="14"/>
      <c r="AN264" s="21"/>
      <c r="AO264" s="495"/>
      <c r="AP264" s="488"/>
      <c r="AQ264" s="488"/>
      <c r="AR264" s="488"/>
      <c r="AS264" s="496"/>
      <c r="BA264" s="487"/>
      <c r="BB264" s="488"/>
      <c r="BC264" s="488"/>
      <c r="BD264" s="488"/>
      <c r="BE264" s="488"/>
      <c r="BF264" s="488"/>
      <c r="BG264" s="489"/>
      <c r="BH264" s="171"/>
      <c r="BJ264" s="348" t="s">
        <v>342</v>
      </c>
      <c r="BK264" s="348"/>
      <c r="BL264" s="353"/>
      <c r="BM264" s="348"/>
      <c r="BN264" s="348"/>
      <c r="BO264" s="348"/>
      <c r="BP264" s="348"/>
      <c r="BQ264" s="348"/>
      <c r="BR264" s="348"/>
      <c r="BS264" s="348"/>
      <c r="BT264" s="348"/>
      <c r="BU264" s="348"/>
      <c r="BV264" s="348"/>
      <c r="BW264" s="348"/>
      <c r="BX264" s="348"/>
      <c r="BY264" s="348"/>
      <c r="BZ264" s="348"/>
      <c r="CA264" s="348"/>
      <c r="CB264" s="348"/>
      <c r="CC264" s="348"/>
      <c r="CD264" s="348"/>
      <c r="CE264" s="348"/>
      <c r="CF264" s="348"/>
      <c r="CG264" s="348"/>
      <c r="CH264" s="348"/>
      <c r="CI264" s="348"/>
      <c r="CJ264" s="348"/>
      <c r="CK264" s="14"/>
      <c r="CL264" s="14"/>
      <c r="CM264" s="21"/>
      <c r="CN264" s="495"/>
      <c r="CO264" s="488"/>
      <c r="CP264" s="488"/>
      <c r="CQ264" s="488"/>
      <c r="CR264" s="496"/>
    </row>
    <row r="265" spans="2:96" ht="23.25" customHeight="1">
      <c r="B265" s="487"/>
      <c r="C265" s="488"/>
      <c r="D265" s="488"/>
      <c r="E265" s="488"/>
      <c r="F265" s="488"/>
      <c r="G265" s="488"/>
      <c r="H265" s="489"/>
      <c r="I265" s="296"/>
      <c r="K265" s="348"/>
      <c r="L265" s="350" t="s">
        <v>129</v>
      </c>
      <c r="M265" s="350"/>
      <c r="N265" s="350"/>
      <c r="O265" s="350"/>
      <c r="P265" s="350"/>
      <c r="Q265" s="350"/>
      <c r="R265" s="350"/>
      <c r="S265" s="350" t="s">
        <v>143</v>
      </c>
      <c r="T265" s="348"/>
      <c r="U265" s="350"/>
      <c r="V265" s="350"/>
      <c r="W265" s="350" t="s">
        <v>124</v>
      </c>
      <c r="X265" s="350"/>
      <c r="Y265" s="350"/>
      <c r="Z265" s="349"/>
      <c r="AA265" s="349"/>
      <c r="AB265" s="349" t="s">
        <v>126</v>
      </c>
      <c r="AC265" s="348"/>
      <c r="AD265" s="348"/>
      <c r="AE265" s="348"/>
      <c r="AF265" s="348"/>
      <c r="AG265" s="348"/>
      <c r="AH265" s="348" t="s">
        <v>127</v>
      </c>
      <c r="AI265" s="348"/>
      <c r="AJ265" s="348"/>
      <c r="AK265" s="348"/>
      <c r="AL265" s="14"/>
      <c r="AM265" s="14"/>
      <c r="AN265" s="21"/>
      <c r="AO265" s="495"/>
      <c r="AP265" s="488"/>
      <c r="AQ265" s="488"/>
      <c r="AR265" s="488"/>
      <c r="AS265" s="496"/>
      <c r="AT265" s="208" t="b">
        <v>0</v>
      </c>
      <c r="AU265" s="208" t="b">
        <v>0</v>
      </c>
      <c r="AV265" s="208" t="b">
        <v>0</v>
      </c>
      <c r="AW265" s="208" t="b">
        <v>0</v>
      </c>
      <c r="AX265" s="208" t="b">
        <v>0</v>
      </c>
      <c r="BA265" s="487"/>
      <c r="BB265" s="488"/>
      <c r="BC265" s="488"/>
      <c r="BD265" s="488"/>
      <c r="BE265" s="488"/>
      <c r="BF265" s="488"/>
      <c r="BG265" s="489"/>
      <c r="BH265" s="171"/>
      <c r="BJ265" s="348"/>
      <c r="BK265" s="350" t="s">
        <v>129</v>
      </c>
      <c r="BL265" s="350"/>
      <c r="BM265" s="350"/>
      <c r="BN265" s="350"/>
      <c r="BO265" s="350"/>
      <c r="BP265" s="350"/>
      <c r="BQ265" s="350"/>
      <c r="BR265" s="350" t="s">
        <v>143</v>
      </c>
      <c r="BS265" s="353"/>
      <c r="BT265" s="350"/>
      <c r="BU265" s="350"/>
      <c r="BV265" s="350" t="s">
        <v>124</v>
      </c>
      <c r="BW265" s="350"/>
      <c r="BX265" s="350"/>
      <c r="BY265" s="349"/>
      <c r="BZ265" s="349"/>
      <c r="CA265" s="349" t="s">
        <v>126</v>
      </c>
      <c r="CB265" s="353"/>
      <c r="CC265" s="353"/>
      <c r="CD265" s="348"/>
      <c r="CE265" s="348"/>
      <c r="CF265" s="348"/>
      <c r="CG265" s="348" t="s">
        <v>127</v>
      </c>
      <c r="CH265" s="353"/>
      <c r="CI265" s="348"/>
      <c r="CJ265" s="348"/>
      <c r="CK265" s="14"/>
      <c r="CL265" s="14"/>
      <c r="CM265" s="21"/>
      <c r="CN265" s="495"/>
      <c r="CO265" s="488"/>
      <c r="CP265" s="488"/>
      <c r="CQ265" s="488"/>
      <c r="CR265" s="496"/>
    </row>
    <row r="266" spans="2:96" ht="23.25" customHeight="1">
      <c r="B266" s="487"/>
      <c r="C266" s="488"/>
      <c r="D266" s="488"/>
      <c r="E266" s="488"/>
      <c r="F266" s="488"/>
      <c r="G266" s="488"/>
      <c r="H266" s="489"/>
      <c r="I266" s="296"/>
      <c r="K266" s="348"/>
      <c r="L266" s="348" t="s">
        <v>130</v>
      </c>
      <c r="M266" s="348"/>
      <c r="N266" s="348"/>
      <c r="O266" s="348"/>
      <c r="P266" s="348"/>
      <c r="Q266" s="348" t="s">
        <v>144</v>
      </c>
      <c r="R266" s="348"/>
      <c r="S266" s="348"/>
      <c r="T266" s="348"/>
      <c r="U266" s="348"/>
      <c r="V266" s="348"/>
      <c r="W266" s="348"/>
      <c r="X266" s="348" t="s">
        <v>145</v>
      </c>
      <c r="Y266" s="348"/>
      <c r="Z266" s="348"/>
      <c r="AA266" s="348"/>
      <c r="AB266" s="348"/>
      <c r="AC266" s="348"/>
      <c r="AD266" s="348"/>
      <c r="AE266" s="348"/>
      <c r="AF266" s="348"/>
      <c r="AG266" s="348"/>
      <c r="AH266" s="348"/>
      <c r="AI266" s="348"/>
      <c r="AJ266" s="348"/>
      <c r="AK266" s="348"/>
      <c r="AL266" s="14"/>
      <c r="AM266" s="14"/>
      <c r="AN266" s="21"/>
      <c r="AO266" s="495"/>
      <c r="AP266" s="488"/>
      <c r="AQ266" s="488"/>
      <c r="AR266" s="488"/>
      <c r="AS266" s="496"/>
      <c r="AT266" s="208" t="b">
        <v>0</v>
      </c>
      <c r="AU266" s="208" t="b">
        <v>0</v>
      </c>
      <c r="AV266" s="208" t="b">
        <v>0</v>
      </c>
      <c r="BA266" s="487"/>
      <c r="BB266" s="488"/>
      <c r="BC266" s="488"/>
      <c r="BD266" s="488"/>
      <c r="BE266" s="488"/>
      <c r="BF266" s="488"/>
      <c r="BG266" s="489"/>
      <c r="BH266" s="171"/>
      <c r="BJ266" s="348"/>
      <c r="BK266" s="348" t="s">
        <v>130</v>
      </c>
      <c r="BL266" s="348"/>
      <c r="BM266" s="348"/>
      <c r="BN266" s="353"/>
      <c r="BO266" s="348"/>
      <c r="BP266" s="348" t="s">
        <v>144</v>
      </c>
      <c r="BQ266" s="348"/>
      <c r="BR266" s="348"/>
      <c r="BS266" s="348"/>
      <c r="BT266" s="348"/>
      <c r="BU266" s="353"/>
      <c r="BV266" s="348"/>
      <c r="BW266" s="348" t="s">
        <v>145</v>
      </c>
      <c r="BX266" s="348"/>
      <c r="BY266" s="348"/>
      <c r="BZ266" s="348"/>
      <c r="CA266" s="348"/>
      <c r="CB266" s="348"/>
      <c r="CC266" s="348"/>
      <c r="CD266" s="348"/>
      <c r="CE266" s="348"/>
      <c r="CF266" s="348"/>
      <c r="CG266" s="348"/>
      <c r="CH266" s="348"/>
      <c r="CI266" s="348"/>
      <c r="CJ266" s="348"/>
      <c r="CK266" s="14"/>
      <c r="CL266" s="14"/>
      <c r="CM266" s="21"/>
      <c r="CN266" s="495"/>
      <c r="CO266" s="488"/>
      <c r="CP266" s="488"/>
      <c r="CQ266" s="488"/>
      <c r="CR266" s="496"/>
    </row>
    <row r="267" spans="2:96" ht="23.25" customHeight="1">
      <c r="B267" s="487"/>
      <c r="C267" s="488"/>
      <c r="D267" s="488"/>
      <c r="E267" s="488"/>
      <c r="F267" s="488"/>
      <c r="G267" s="488"/>
      <c r="H267" s="489"/>
      <c r="I267" s="296"/>
      <c r="K267" s="348"/>
      <c r="L267" s="348" t="s">
        <v>131</v>
      </c>
      <c r="M267" s="348"/>
      <c r="N267" s="348"/>
      <c r="O267" s="348"/>
      <c r="P267" s="348"/>
      <c r="Q267" s="348" t="s">
        <v>148</v>
      </c>
      <c r="R267" s="348"/>
      <c r="S267" s="348"/>
      <c r="T267" s="348"/>
      <c r="U267" s="348"/>
      <c r="V267" s="348"/>
      <c r="W267" s="348"/>
      <c r="X267" s="348"/>
      <c r="Y267" s="348"/>
      <c r="Z267" s="348"/>
      <c r="AA267" s="348"/>
      <c r="AB267" s="348"/>
      <c r="AC267" s="348"/>
      <c r="AD267" s="348"/>
      <c r="AE267" s="348"/>
      <c r="AF267" s="348"/>
      <c r="AG267" s="348"/>
      <c r="AH267" s="348"/>
      <c r="AI267" s="348"/>
      <c r="AJ267" s="348"/>
      <c r="AK267" s="348"/>
      <c r="AL267" s="14"/>
      <c r="AM267" s="14"/>
      <c r="AN267" s="21"/>
      <c r="AO267" s="495"/>
      <c r="AP267" s="488"/>
      <c r="AQ267" s="488"/>
      <c r="AR267" s="488"/>
      <c r="AS267" s="496"/>
      <c r="AT267" s="208" t="b">
        <v>0</v>
      </c>
      <c r="AU267" s="208" t="b">
        <v>0</v>
      </c>
      <c r="BA267" s="487"/>
      <c r="BB267" s="488"/>
      <c r="BC267" s="488"/>
      <c r="BD267" s="488"/>
      <c r="BE267" s="488"/>
      <c r="BF267" s="488"/>
      <c r="BG267" s="489"/>
      <c r="BH267" s="171"/>
      <c r="BJ267" s="348"/>
      <c r="BK267" s="348" t="s">
        <v>131</v>
      </c>
      <c r="BL267" s="348"/>
      <c r="BM267" s="348"/>
      <c r="BN267" s="353"/>
      <c r="BO267" s="348"/>
      <c r="BP267" s="348" t="s">
        <v>148</v>
      </c>
      <c r="BQ267" s="348"/>
      <c r="BR267" s="348"/>
      <c r="BS267" s="348"/>
      <c r="BT267" s="348"/>
      <c r="BU267" s="348"/>
      <c r="BV267" s="348"/>
      <c r="BW267" s="348"/>
      <c r="BX267" s="348"/>
      <c r="BY267" s="348"/>
      <c r="BZ267" s="348"/>
      <c r="CA267" s="348"/>
      <c r="CB267" s="348"/>
      <c r="CC267" s="348"/>
      <c r="CD267" s="348"/>
      <c r="CE267" s="348"/>
      <c r="CF267" s="348"/>
      <c r="CG267" s="348"/>
      <c r="CH267" s="348"/>
      <c r="CI267" s="348"/>
      <c r="CJ267" s="348"/>
      <c r="CK267" s="14"/>
      <c r="CL267" s="14"/>
      <c r="CM267" s="21"/>
      <c r="CN267" s="495"/>
      <c r="CO267" s="488"/>
      <c r="CP267" s="488"/>
      <c r="CQ267" s="488"/>
      <c r="CR267" s="496"/>
    </row>
    <row r="268" spans="2:96" ht="23.25" customHeight="1">
      <c r="B268" s="487"/>
      <c r="C268" s="488"/>
      <c r="D268" s="488"/>
      <c r="E268" s="488"/>
      <c r="F268" s="488"/>
      <c r="G268" s="488"/>
      <c r="H268" s="489"/>
      <c r="I268" s="296"/>
      <c r="K268" s="350" t="s">
        <v>343</v>
      </c>
      <c r="L268" s="348"/>
      <c r="M268" s="348"/>
      <c r="N268" s="348"/>
      <c r="O268" s="348"/>
      <c r="P268" s="348"/>
      <c r="Q268" s="348"/>
      <c r="R268" s="348"/>
      <c r="S268" s="348"/>
      <c r="T268" s="348"/>
      <c r="U268" s="348"/>
      <c r="V268" s="348"/>
      <c r="W268" s="348"/>
      <c r="X268" s="348"/>
      <c r="Y268" s="348"/>
      <c r="Z268" s="348"/>
      <c r="AA268" s="348"/>
      <c r="AB268" s="348"/>
      <c r="AC268" s="348"/>
      <c r="AD268" s="348"/>
      <c r="AE268" s="348"/>
      <c r="AF268" s="348"/>
      <c r="AG268" s="348"/>
      <c r="AH268" s="348"/>
      <c r="AI268" s="348"/>
      <c r="AJ268" s="348"/>
      <c r="AK268" s="348"/>
      <c r="AL268" s="14"/>
      <c r="AM268" s="14"/>
      <c r="AN268" s="21"/>
      <c r="AO268" s="495"/>
      <c r="AP268" s="488"/>
      <c r="AQ268" s="488"/>
      <c r="AR268" s="488"/>
      <c r="AS268" s="496"/>
      <c r="BA268" s="487"/>
      <c r="BB268" s="488"/>
      <c r="BC268" s="488"/>
      <c r="BD268" s="488"/>
      <c r="BE268" s="488"/>
      <c r="BF268" s="488"/>
      <c r="BG268" s="489"/>
      <c r="BH268" s="171"/>
      <c r="BJ268" s="350" t="s">
        <v>343</v>
      </c>
      <c r="BK268" s="348"/>
      <c r="BL268" s="348"/>
      <c r="BM268" s="348"/>
      <c r="BN268" s="353"/>
      <c r="BO268" s="348"/>
      <c r="BP268" s="348"/>
      <c r="BQ268" s="348"/>
      <c r="BR268" s="348"/>
      <c r="BS268" s="348"/>
      <c r="BT268" s="348"/>
      <c r="BU268" s="348"/>
      <c r="BV268" s="348"/>
      <c r="BW268" s="348"/>
      <c r="BX268" s="348"/>
      <c r="BY268" s="348"/>
      <c r="BZ268" s="348"/>
      <c r="CA268" s="348"/>
      <c r="CB268" s="348"/>
      <c r="CC268" s="348"/>
      <c r="CD268" s="348"/>
      <c r="CE268" s="348"/>
      <c r="CF268" s="348"/>
      <c r="CG268" s="348"/>
      <c r="CH268" s="348"/>
      <c r="CI268" s="348"/>
      <c r="CJ268" s="348"/>
      <c r="CK268" s="14"/>
      <c r="CL268" s="14"/>
      <c r="CM268" s="21"/>
      <c r="CN268" s="495"/>
      <c r="CO268" s="488"/>
      <c r="CP268" s="488"/>
      <c r="CQ268" s="488"/>
      <c r="CR268" s="496"/>
    </row>
    <row r="269" spans="2:96" ht="23.25" customHeight="1">
      <c r="B269" s="487"/>
      <c r="C269" s="488"/>
      <c r="D269" s="488"/>
      <c r="E269" s="488"/>
      <c r="F269" s="488"/>
      <c r="G269" s="488"/>
      <c r="H269" s="489"/>
      <c r="I269" s="296"/>
      <c r="K269" s="348"/>
      <c r="L269" s="348" t="s">
        <v>707</v>
      </c>
      <c r="M269" s="348"/>
      <c r="N269" s="348"/>
      <c r="O269" s="348"/>
      <c r="P269" s="348"/>
      <c r="Q269" s="348"/>
      <c r="R269" s="348" t="s">
        <v>443</v>
      </c>
      <c r="S269" s="348"/>
      <c r="T269" s="348"/>
      <c r="U269" s="348"/>
      <c r="V269" s="348"/>
      <c r="W269" s="348"/>
      <c r="X269" s="348"/>
      <c r="Y269" s="348"/>
      <c r="Z269" s="348"/>
      <c r="AA269" s="348"/>
      <c r="AB269" s="348"/>
      <c r="AC269" s="348"/>
      <c r="AD269" s="348"/>
      <c r="AE269" s="348"/>
      <c r="AF269" s="348"/>
      <c r="AG269" s="348"/>
      <c r="AH269" s="348"/>
      <c r="AI269" s="348"/>
      <c r="AJ269" s="348"/>
      <c r="AK269" s="348"/>
      <c r="AL269" s="14"/>
      <c r="AM269" s="14"/>
      <c r="AN269" s="21"/>
      <c r="AO269" s="495"/>
      <c r="AP269" s="488"/>
      <c r="AQ269" s="488"/>
      <c r="AR269" s="488"/>
      <c r="AS269" s="496"/>
      <c r="AT269" s="208" t="b">
        <v>0</v>
      </c>
      <c r="AU269" s="208" t="b">
        <v>0</v>
      </c>
      <c r="BA269" s="487"/>
      <c r="BB269" s="488"/>
      <c r="BC269" s="488"/>
      <c r="BD269" s="488"/>
      <c r="BE269" s="488"/>
      <c r="BF269" s="488"/>
      <c r="BG269" s="489"/>
      <c r="BH269" s="171"/>
      <c r="BJ269" s="348"/>
      <c r="BK269" s="348" t="s">
        <v>707</v>
      </c>
      <c r="BL269" s="348"/>
      <c r="BM269" s="348"/>
      <c r="BN269" s="353"/>
      <c r="BO269" s="353"/>
      <c r="BP269" s="348"/>
      <c r="BQ269" s="348" t="s">
        <v>444</v>
      </c>
      <c r="BR269" s="348"/>
      <c r="BS269" s="348"/>
      <c r="BT269" s="348"/>
      <c r="BU269" s="348"/>
      <c r="BV269" s="348"/>
      <c r="BW269" s="348"/>
      <c r="BX269" s="348"/>
      <c r="BY269" s="348"/>
      <c r="BZ269" s="348"/>
      <c r="CA269" s="348"/>
      <c r="CB269" s="348"/>
      <c r="CC269" s="348"/>
      <c r="CD269" s="348"/>
      <c r="CE269" s="348"/>
      <c r="CF269" s="348"/>
      <c r="CG269" s="348"/>
      <c r="CH269" s="348"/>
      <c r="CI269" s="348"/>
      <c r="CJ269" s="348"/>
      <c r="CK269" s="14"/>
      <c r="CL269" s="14"/>
      <c r="CM269" s="21"/>
      <c r="CN269" s="495"/>
      <c r="CO269" s="488"/>
      <c r="CP269" s="488"/>
      <c r="CQ269" s="488"/>
      <c r="CR269" s="496"/>
    </row>
    <row r="270" spans="2:96" ht="23.25" customHeight="1">
      <c r="B270" s="487"/>
      <c r="C270" s="488"/>
      <c r="D270" s="488"/>
      <c r="E270" s="488"/>
      <c r="F270" s="488"/>
      <c r="G270" s="488"/>
      <c r="H270" s="489"/>
      <c r="I270" s="296"/>
      <c r="K270" s="348"/>
      <c r="L270" s="348" t="s">
        <v>132</v>
      </c>
      <c r="M270" s="348"/>
      <c r="N270" s="348"/>
      <c r="O270" s="348" t="s">
        <v>133</v>
      </c>
      <c r="P270" s="348"/>
      <c r="Q270" s="348"/>
      <c r="R270" s="348"/>
      <c r="S270" s="348"/>
      <c r="T270" s="348"/>
      <c r="U270" s="348"/>
      <c r="V270" s="348"/>
      <c r="W270" s="348"/>
      <c r="X270" s="348"/>
      <c r="Y270" s="348"/>
      <c r="Z270" s="348"/>
      <c r="AA270" s="348"/>
      <c r="AB270" s="348"/>
      <c r="AC270" s="348"/>
      <c r="AD270" s="348"/>
      <c r="AE270" s="348"/>
      <c r="AF270" s="348"/>
      <c r="AG270" s="348"/>
      <c r="AH270" s="348"/>
      <c r="AI270" s="348"/>
      <c r="AJ270" s="348"/>
      <c r="AK270" s="348"/>
      <c r="AL270" s="14"/>
      <c r="AM270" s="14"/>
      <c r="AN270" s="21"/>
      <c r="AO270" s="495"/>
      <c r="AP270" s="488"/>
      <c r="AQ270" s="488"/>
      <c r="AR270" s="488"/>
      <c r="AS270" s="496"/>
      <c r="AT270" s="208" t="b">
        <v>0</v>
      </c>
      <c r="AU270" s="208" t="b">
        <v>0</v>
      </c>
      <c r="BA270" s="487"/>
      <c r="BB270" s="488"/>
      <c r="BC270" s="488"/>
      <c r="BD270" s="488"/>
      <c r="BE270" s="488"/>
      <c r="BF270" s="488"/>
      <c r="BG270" s="489"/>
      <c r="BH270" s="171"/>
      <c r="BJ270" s="348"/>
      <c r="BK270" s="348" t="s">
        <v>132</v>
      </c>
      <c r="BL270" s="353"/>
      <c r="BM270" s="348"/>
      <c r="BN270" s="348" t="s">
        <v>133</v>
      </c>
      <c r="BO270" s="348"/>
      <c r="BP270" s="348"/>
      <c r="BQ270" s="348"/>
      <c r="BR270" s="348"/>
      <c r="BS270" s="348"/>
      <c r="BT270" s="348"/>
      <c r="BU270" s="348"/>
      <c r="BV270" s="348"/>
      <c r="BW270" s="348"/>
      <c r="BX270" s="348"/>
      <c r="BY270" s="348"/>
      <c r="BZ270" s="348"/>
      <c r="CA270" s="348"/>
      <c r="CB270" s="348"/>
      <c r="CC270" s="348"/>
      <c r="CD270" s="348"/>
      <c r="CE270" s="348"/>
      <c r="CF270" s="348"/>
      <c r="CG270" s="348"/>
      <c r="CH270" s="348"/>
      <c r="CI270" s="348"/>
      <c r="CJ270" s="348"/>
      <c r="CK270" s="14"/>
      <c r="CL270" s="14"/>
      <c r="CM270" s="21"/>
      <c r="CN270" s="495"/>
      <c r="CO270" s="488"/>
      <c r="CP270" s="488"/>
      <c r="CQ270" s="488"/>
      <c r="CR270" s="496"/>
    </row>
    <row r="271" spans="2:96" ht="23.25" customHeight="1">
      <c r="B271" s="487"/>
      <c r="C271" s="488"/>
      <c r="D271" s="488"/>
      <c r="E271" s="488"/>
      <c r="F271" s="488"/>
      <c r="G271" s="488"/>
      <c r="H271" s="489"/>
      <c r="I271" s="296"/>
      <c r="K271" s="106" t="s">
        <v>344</v>
      </c>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6"/>
      <c r="AL271" s="14"/>
      <c r="AM271" s="14"/>
      <c r="AN271" s="21"/>
      <c r="AO271" s="495"/>
      <c r="AP271" s="488"/>
      <c r="AQ271" s="488"/>
      <c r="AR271" s="488"/>
      <c r="AS271" s="496"/>
      <c r="BA271" s="487"/>
      <c r="BB271" s="488"/>
      <c r="BC271" s="488"/>
      <c r="BD271" s="488"/>
      <c r="BE271" s="488"/>
      <c r="BF271" s="488"/>
      <c r="BG271" s="489"/>
      <c r="BH271" s="171"/>
      <c r="BJ271" s="106" t="s">
        <v>344</v>
      </c>
      <c r="BK271" s="106"/>
      <c r="BL271" s="107"/>
      <c r="BM271" s="106"/>
      <c r="BN271" s="106"/>
      <c r="BO271" s="106"/>
      <c r="BP271" s="106"/>
      <c r="BQ271" s="106"/>
      <c r="BR271" s="106"/>
      <c r="BS271" s="106"/>
      <c r="BT271" s="106"/>
      <c r="BU271" s="106"/>
      <c r="BV271" s="106"/>
      <c r="BW271" s="106"/>
      <c r="BX271" s="106"/>
      <c r="BY271" s="106"/>
      <c r="BZ271" s="106"/>
      <c r="CA271" s="106"/>
      <c r="CB271" s="106"/>
      <c r="CC271" s="106"/>
      <c r="CD271" s="106"/>
      <c r="CE271" s="106"/>
      <c r="CF271" s="106"/>
      <c r="CG271" s="106"/>
      <c r="CH271" s="106"/>
      <c r="CI271" s="106"/>
      <c r="CJ271" s="106"/>
      <c r="CK271" s="14"/>
      <c r="CL271" s="14"/>
      <c r="CM271" s="21"/>
      <c r="CN271" s="495"/>
      <c r="CO271" s="488"/>
      <c r="CP271" s="488"/>
      <c r="CQ271" s="488"/>
      <c r="CR271" s="496"/>
    </row>
    <row r="272" spans="2:96" ht="23.25" customHeight="1">
      <c r="B272" s="487"/>
      <c r="C272" s="488"/>
      <c r="D272" s="488"/>
      <c r="E272" s="488"/>
      <c r="F272" s="488"/>
      <c r="G272" s="488"/>
      <c r="H272" s="489"/>
      <c r="I272" s="296"/>
      <c r="K272" s="106"/>
      <c r="L272" s="106" t="s">
        <v>134</v>
      </c>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6"/>
      <c r="AL272" s="14"/>
      <c r="AM272" s="14"/>
      <c r="AN272" s="21"/>
      <c r="AO272" s="495"/>
      <c r="AP272" s="488"/>
      <c r="AQ272" s="488"/>
      <c r="AR272" s="488"/>
      <c r="AS272" s="496"/>
      <c r="AT272" s="208" t="b">
        <v>0</v>
      </c>
      <c r="BA272" s="487"/>
      <c r="BB272" s="488"/>
      <c r="BC272" s="488"/>
      <c r="BD272" s="488"/>
      <c r="BE272" s="488"/>
      <c r="BF272" s="488"/>
      <c r="BG272" s="489"/>
      <c r="BH272" s="171"/>
      <c r="BJ272" s="106"/>
      <c r="BK272" s="106" t="s">
        <v>134</v>
      </c>
      <c r="BL272" s="106"/>
      <c r="BM272" s="106"/>
      <c r="BN272" s="106"/>
      <c r="BO272" s="106"/>
      <c r="BP272" s="106"/>
      <c r="BQ272" s="106"/>
      <c r="BR272" s="106"/>
      <c r="BS272" s="106"/>
      <c r="BT272" s="106"/>
      <c r="BU272" s="106"/>
      <c r="BV272" s="106"/>
      <c r="BW272" s="106"/>
      <c r="BX272" s="106"/>
      <c r="BY272" s="106"/>
      <c r="BZ272" s="106"/>
      <c r="CA272" s="106"/>
      <c r="CB272" s="106"/>
      <c r="CC272" s="106"/>
      <c r="CD272" s="106"/>
      <c r="CE272" s="106"/>
      <c r="CF272" s="106"/>
      <c r="CG272" s="106"/>
      <c r="CH272" s="106"/>
      <c r="CI272" s="106"/>
      <c r="CJ272" s="106"/>
      <c r="CK272" s="14"/>
      <c r="CL272" s="14"/>
      <c r="CM272" s="21"/>
      <c r="CN272" s="495"/>
      <c r="CO272" s="488"/>
      <c r="CP272" s="488"/>
      <c r="CQ272" s="488"/>
      <c r="CR272" s="496"/>
    </row>
    <row r="273" spans="2:96" ht="23.25" customHeight="1">
      <c r="B273" s="487"/>
      <c r="C273" s="488"/>
      <c r="D273" s="488"/>
      <c r="E273" s="488"/>
      <c r="F273" s="488"/>
      <c r="G273" s="488"/>
      <c r="H273" s="489"/>
      <c r="I273" s="296"/>
      <c r="K273" s="106" t="s">
        <v>705</v>
      </c>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6"/>
      <c r="AL273" s="14"/>
      <c r="AM273" s="14"/>
      <c r="AN273" s="21"/>
      <c r="AO273" s="495"/>
      <c r="AP273" s="488"/>
      <c r="AQ273" s="488"/>
      <c r="AR273" s="488"/>
      <c r="AS273" s="496"/>
      <c r="BA273" s="487"/>
      <c r="BB273" s="488"/>
      <c r="BC273" s="488"/>
      <c r="BD273" s="488"/>
      <c r="BE273" s="488"/>
      <c r="BF273" s="488"/>
      <c r="BG273" s="489"/>
      <c r="BH273" s="171"/>
      <c r="BJ273" s="106" t="s">
        <v>705</v>
      </c>
      <c r="BK273" s="106"/>
      <c r="BL273" s="106"/>
      <c r="BM273" s="106"/>
      <c r="BN273" s="106"/>
      <c r="BO273" s="106"/>
      <c r="BP273" s="106"/>
      <c r="BQ273" s="106"/>
      <c r="BR273" s="106"/>
      <c r="BS273" s="106"/>
      <c r="BT273" s="106"/>
      <c r="BU273" s="106"/>
      <c r="BV273" s="106"/>
      <c r="BW273" s="106"/>
      <c r="BX273" s="106"/>
      <c r="BY273" s="106"/>
      <c r="BZ273" s="106"/>
      <c r="CA273" s="106"/>
      <c r="CB273" s="106"/>
      <c r="CC273" s="106"/>
      <c r="CD273" s="106"/>
      <c r="CE273" s="106"/>
      <c r="CF273" s="106"/>
      <c r="CG273" s="106"/>
      <c r="CH273" s="106"/>
      <c r="CI273" s="106"/>
      <c r="CJ273" s="106"/>
      <c r="CK273" s="14"/>
      <c r="CL273" s="14"/>
      <c r="CM273" s="21"/>
      <c r="CN273" s="495"/>
      <c r="CO273" s="488"/>
      <c r="CP273" s="488"/>
      <c r="CQ273" s="488"/>
      <c r="CR273" s="496"/>
    </row>
    <row r="274" spans="2:96" ht="23.25" customHeight="1">
      <c r="B274" s="487"/>
      <c r="C274" s="488"/>
      <c r="D274" s="488"/>
      <c r="E274" s="488"/>
      <c r="F274" s="488"/>
      <c r="G274" s="488"/>
      <c r="H274" s="489"/>
      <c r="I274" s="296"/>
      <c r="K274" s="106"/>
      <c r="L274" s="106" t="s">
        <v>135</v>
      </c>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6"/>
      <c r="AL274" s="14"/>
      <c r="AM274" s="14"/>
      <c r="AN274" s="21"/>
      <c r="AO274" s="495"/>
      <c r="AP274" s="488"/>
      <c r="AQ274" s="488"/>
      <c r="AR274" s="488"/>
      <c r="AS274" s="496"/>
      <c r="AT274" s="208" t="b">
        <v>0</v>
      </c>
      <c r="BA274" s="487"/>
      <c r="BB274" s="488"/>
      <c r="BC274" s="488"/>
      <c r="BD274" s="488"/>
      <c r="BE274" s="488"/>
      <c r="BF274" s="488"/>
      <c r="BG274" s="489"/>
      <c r="BH274" s="171"/>
      <c r="BJ274" s="106"/>
      <c r="BK274" s="106" t="s">
        <v>135</v>
      </c>
      <c r="BL274" s="106"/>
      <c r="BM274" s="106"/>
      <c r="BN274" s="106"/>
      <c r="BO274" s="106"/>
      <c r="BP274" s="106"/>
      <c r="BQ274" s="106"/>
      <c r="BR274" s="106"/>
      <c r="BS274" s="106"/>
      <c r="BT274" s="106"/>
      <c r="BU274" s="106"/>
      <c r="BV274" s="106"/>
      <c r="BW274" s="106"/>
      <c r="BX274" s="106"/>
      <c r="BY274" s="106"/>
      <c r="BZ274" s="106"/>
      <c r="CA274" s="106"/>
      <c r="CB274" s="106"/>
      <c r="CC274" s="106"/>
      <c r="CD274" s="106"/>
      <c r="CE274" s="106"/>
      <c r="CF274" s="106"/>
      <c r="CG274" s="106"/>
      <c r="CH274" s="106"/>
      <c r="CI274" s="106"/>
      <c r="CJ274" s="106"/>
      <c r="CK274" s="14"/>
      <c r="CL274" s="14"/>
      <c r="CM274" s="21"/>
      <c r="CN274" s="495"/>
      <c r="CO274" s="488"/>
      <c r="CP274" s="488"/>
      <c r="CQ274" s="488"/>
      <c r="CR274" s="496"/>
    </row>
    <row r="275" spans="2:96" ht="23.25" customHeight="1">
      <c r="B275" s="487"/>
      <c r="C275" s="488"/>
      <c r="D275" s="488"/>
      <c r="E275" s="488"/>
      <c r="F275" s="488"/>
      <c r="G275" s="488"/>
      <c r="H275" s="489"/>
      <c r="I275" s="296"/>
      <c r="K275" s="106" t="s">
        <v>345</v>
      </c>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6"/>
      <c r="AL275" s="14"/>
      <c r="AM275" s="14"/>
      <c r="AN275" s="21"/>
      <c r="AO275" s="495"/>
      <c r="AP275" s="488"/>
      <c r="AQ275" s="488"/>
      <c r="AR275" s="488"/>
      <c r="AS275" s="496"/>
      <c r="BA275" s="487"/>
      <c r="BB275" s="488"/>
      <c r="BC275" s="488"/>
      <c r="BD275" s="488"/>
      <c r="BE275" s="488"/>
      <c r="BF275" s="488"/>
      <c r="BG275" s="489"/>
      <c r="BH275" s="171"/>
      <c r="BJ275" s="106" t="s">
        <v>345</v>
      </c>
      <c r="BK275" s="106"/>
      <c r="BL275" s="106"/>
      <c r="BM275" s="106"/>
      <c r="BN275" s="106"/>
      <c r="BO275" s="106"/>
      <c r="BP275" s="106"/>
      <c r="BQ275" s="106"/>
      <c r="BR275" s="106"/>
      <c r="BS275" s="106"/>
      <c r="BT275" s="106"/>
      <c r="BU275" s="106"/>
      <c r="BV275" s="106"/>
      <c r="BW275" s="106"/>
      <c r="BX275" s="106"/>
      <c r="BY275" s="106"/>
      <c r="BZ275" s="106"/>
      <c r="CA275" s="106"/>
      <c r="CB275" s="106"/>
      <c r="CC275" s="106"/>
      <c r="CD275" s="106"/>
      <c r="CE275" s="106"/>
      <c r="CF275" s="106"/>
      <c r="CG275" s="106"/>
      <c r="CH275" s="106"/>
      <c r="CI275" s="106"/>
      <c r="CJ275" s="106"/>
      <c r="CK275" s="14"/>
      <c r="CL275" s="14"/>
      <c r="CM275" s="21"/>
      <c r="CN275" s="495"/>
      <c r="CO275" s="488"/>
      <c r="CP275" s="488"/>
      <c r="CQ275" s="488"/>
      <c r="CR275" s="496"/>
    </row>
    <row r="276" spans="2:96" ht="23.25" customHeight="1">
      <c r="B276" s="487"/>
      <c r="C276" s="488"/>
      <c r="D276" s="488"/>
      <c r="E276" s="488"/>
      <c r="F276" s="488"/>
      <c r="G276" s="488"/>
      <c r="H276" s="489"/>
      <c r="I276" s="296"/>
      <c r="K276" s="106"/>
      <c r="L276" s="106" t="s">
        <v>134</v>
      </c>
      <c r="M276" s="106"/>
      <c r="N276" s="106"/>
      <c r="O276" s="106"/>
      <c r="P276" s="106"/>
      <c r="Q276" s="109" t="s">
        <v>136</v>
      </c>
      <c r="R276" s="109"/>
      <c r="S276" s="106"/>
      <c r="T276" s="106"/>
      <c r="U276" s="106" t="s">
        <v>137</v>
      </c>
      <c r="V276" s="106"/>
      <c r="W276" s="106"/>
      <c r="X276" s="106"/>
      <c r="Y276" s="106"/>
      <c r="Z276" s="106"/>
      <c r="AA276" s="106"/>
      <c r="AB276" s="106"/>
      <c r="AC276" s="106"/>
      <c r="AD276" s="106"/>
      <c r="AE276" s="106"/>
      <c r="AF276" s="106"/>
      <c r="AG276" s="106"/>
      <c r="AH276" s="106"/>
      <c r="AI276" s="106"/>
      <c r="AJ276" s="106"/>
      <c r="AK276" s="106"/>
      <c r="AL276" s="14"/>
      <c r="AM276" s="14"/>
      <c r="AN276" s="21"/>
      <c r="AO276" s="495"/>
      <c r="AP276" s="488"/>
      <c r="AQ276" s="488"/>
      <c r="AR276" s="488"/>
      <c r="AS276" s="496"/>
      <c r="AT276" s="208" t="b">
        <v>0</v>
      </c>
      <c r="AU276" s="208" t="b">
        <v>0</v>
      </c>
      <c r="AV276" s="208" t="b">
        <v>0</v>
      </c>
      <c r="BA276" s="487"/>
      <c r="BB276" s="488"/>
      <c r="BC276" s="488"/>
      <c r="BD276" s="488"/>
      <c r="BE276" s="488"/>
      <c r="BF276" s="488"/>
      <c r="BG276" s="489"/>
      <c r="BH276" s="171"/>
      <c r="BJ276" s="106"/>
      <c r="BK276" s="106" t="s">
        <v>134</v>
      </c>
      <c r="BL276" s="106"/>
      <c r="BM276" s="106"/>
      <c r="BN276" s="107"/>
      <c r="BO276" s="106"/>
      <c r="BP276" s="109" t="s">
        <v>136</v>
      </c>
      <c r="BQ276" s="109"/>
      <c r="BR276" s="106"/>
      <c r="BS276" s="106"/>
      <c r="BT276" s="106" t="s">
        <v>137</v>
      </c>
      <c r="BU276" s="106"/>
      <c r="BV276" s="106"/>
      <c r="BW276" s="106"/>
      <c r="BX276" s="106"/>
      <c r="BY276" s="106"/>
      <c r="BZ276" s="106"/>
      <c r="CA276" s="106"/>
      <c r="CB276" s="106"/>
      <c r="CC276" s="106"/>
      <c r="CD276" s="106"/>
      <c r="CE276" s="106"/>
      <c r="CF276" s="106"/>
      <c r="CG276" s="106"/>
      <c r="CH276" s="106"/>
      <c r="CI276" s="106"/>
      <c r="CJ276" s="106"/>
      <c r="CK276" s="14"/>
      <c r="CL276" s="14"/>
      <c r="CM276" s="21"/>
      <c r="CN276" s="495"/>
      <c r="CO276" s="488"/>
      <c r="CP276" s="488"/>
      <c r="CQ276" s="488"/>
      <c r="CR276" s="496"/>
    </row>
    <row r="277" spans="2:96" ht="23.25" customHeight="1">
      <c r="B277" s="487"/>
      <c r="C277" s="488"/>
      <c r="D277" s="488"/>
      <c r="E277" s="488"/>
      <c r="F277" s="488"/>
      <c r="G277" s="488"/>
      <c r="H277" s="489"/>
      <c r="I277" s="296"/>
      <c r="K277" s="348" t="s">
        <v>346</v>
      </c>
      <c r="L277" s="348"/>
      <c r="M277" s="348"/>
      <c r="N277" s="348"/>
      <c r="O277" s="348"/>
      <c r="P277" s="348"/>
      <c r="Q277" s="350"/>
      <c r="R277" s="350"/>
      <c r="S277" s="348"/>
      <c r="T277" s="348"/>
      <c r="U277" s="348"/>
      <c r="V277" s="348"/>
      <c r="W277" s="348"/>
      <c r="X277" s="348"/>
      <c r="Y277" s="348"/>
      <c r="Z277" s="348"/>
      <c r="AA277" s="348"/>
      <c r="AB277" s="348"/>
      <c r="AC277" s="348"/>
      <c r="AD277" s="348"/>
      <c r="AE277" s="348"/>
      <c r="AF277" s="348"/>
      <c r="AG277" s="348"/>
      <c r="AH277" s="348"/>
      <c r="AI277" s="348"/>
      <c r="AJ277" s="348"/>
      <c r="AK277" s="348"/>
      <c r="AL277" s="14"/>
      <c r="AM277" s="14"/>
      <c r="AN277" s="21"/>
      <c r="AO277" s="495"/>
      <c r="AP277" s="488"/>
      <c r="AQ277" s="488"/>
      <c r="AR277" s="488"/>
      <c r="AS277" s="496"/>
      <c r="BA277" s="487"/>
      <c r="BB277" s="488"/>
      <c r="BC277" s="488"/>
      <c r="BD277" s="488"/>
      <c r="BE277" s="488"/>
      <c r="BF277" s="488"/>
      <c r="BG277" s="489"/>
      <c r="BH277" s="171"/>
      <c r="BJ277" s="348" t="s">
        <v>346</v>
      </c>
      <c r="BK277" s="348"/>
      <c r="BL277" s="348"/>
      <c r="BM277" s="348"/>
      <c r="BN277" s="353"/>
      <c r="BO277" s="348"/>
      <c r="BP277" s="350"/>
      <c r="BQ277" s="350"/>
      <c r="BR277" s="348"/>
      <c r="BS277" s="348"/>
      <c r="BT277" s="348"/>
      <c r="BU277" s="348"/>
      <c r="BV277" s="348"/>
      <c r="BW277" s="348"/>
      <c r="BX277" s="348"/>
      <c r="BY277" s="348"/>
      <c r="BZ277" s="348"/>
      <c r="CA277" s="348"/>
      <c r="CB277" s="348"/>
      <c r="CC277" s="348"/>
      <c r="CD277" s="348"/>
      <c r="CE277" s="348"/>
      <c r="CF277" s="348"/>
      <c r="CG277" s="348"/>
      <c r="CH277" s="348"/>
      <c r="CI277" s="348"/>
      <c r="CJ277" s="348"/>
      <c r="CK277" s="14"/>
      <c r="CL277" s="14"/>
      <c r="CM277" s="21"/>
      <c r="CN277" s="495"/>
      <c r="CO277" s="488"/>
      <c r="CP277" s="488"/>
      <c r="CQ277" s="488"/>
      <c r="CR277" s="496"/>
    </row>
    <row r="278" spans="2:96" ht="23.25" customHeight="1" thickBot="1">
      <c r="B278" s="487"/>
      <c r="C278" s="488"/>
      <c r="D278" s="488"/>
      <c r="E278" s="488"/>
      <c r="F278" s="488"/>
      <c r="G278" s="488"/>
      <c r="H278" s="489"/>
      <c r="I278" s="296"/>
      <c r="K278" s="348"/>
      <c r="L278" s="348" t="s">
        <v>138</v>
      </c>
      <c r="M278" s="348"/>
      <c r="N278" s="348"/>
      <c r="O278" s="348"/>
      <c r="P278" s="348"/>
      <c r="Q278" s="350" t="s">
        <v>139</v>
      </c>
      <c r="R278" s="350"/>
      <c r="S278" s="348"/>
      <c r="T278" s="348"/>
      <c r="U278" s="348" t="s">
        <v>140</v>
      </c>
      <c r="V278" s="348"/>
      <c r="W278" s="348"/>
      <c r="X278" s="348"/>
      <c r="Y278" s="348"/>
      <c r="Z278" s="348"/>
      <c r="AA278" s="348"/>
      <c r="AB278" s="348"/>
      <c r="AC278" s="348"/>
      <c r="AD278" s="348"/>
      <c r="AE278" s="348"/>
      <c r="AF278" s="348"/>
      <c r="AG278" s="348"/>
      <c r="AH278" s="348"/>
      <c r="AI278" s="348"/>
      <c r="AJ278" s="348"/>
      <c r="AK278" s="348"/>
      <c r="AL278" s="14"/>
      <c r="AM278" s="14"/>
      <c r="AN278" s="21"/>
      <c r="AO278" s="495"/>
      <c r="AP278" s="488"/>
      <c r="AQ278" s="488"/>
      <c r="AR278" s="488"/>
      <c r="AS278" s="496"/>
      <c r="AT278" s="208" t="b">
        <v>0</v>
      </c>
      <c r="AU278" s="208" t="b">
        <v>0</v>
      </c>
      <c r="AV278" s="208" t="b">
        <v>0</v>
      </c>
      <c r="BA278" s="487"/>
      <c r="BB278" s="488"/>
      <c r="BC278" s="488"/>
      <c r="BD278" s="488"/>
      <c r="BE278" s="488"/>
      <c r="BF278" s="488"/>
      <c r="BG278" s="489"/>
      <c r="BH278" s="171"/>
      <c r="BJ278" s="348"/>
      <c r="BK278" s="348" t="s">
        <v>138</v>
      </c>
      <c r="BL278" s="348"/>
      <c r="BM278" s="348"/>
      <c r="BN278" s="353"/>
      <c r="BO278" s="348"/>
      <c r="BP278" s="350" t="s">
        <v>139</v>
      </c>
      <c r="BQ278" s="350"/>
      <c r="BR278" s="348"/>
      <c r="BS278" s="348"/>
      <c r="BT278" s="348" t="s">
        <v>140</v>
      </c>
      <c r="BU278" s="348"/>
      <c r="BV278" s="348"/>
      <c r="BW278" s="348"/>
      <c r="BX278" s="348"/>
      <c r="BY278" s="348"/>
      <c r="BZ278" s="348"/>
      <c r="CA278" s="348"/>
      <c r="CB278" s="348"/>
      <c r="CC278" s="348"/>
      <c r="CD278" s="348"/>
      <c r="CE278" s="348"/>
      <c r="CF278" s="348"/>
      <c r="CG278" s="348"/>
      <c r="CH278" s="348"/>
      <c r="CI278" s="348"/>
      <c r="CJ278" s="348"/>
      <c r="CK278" s="14"/>
      <c r="CL278" s="14"/>
      <c r="CM278" s="21"/>
      <c r="CN278" s="495"/>
      <c r="CO278" s="488"/>
      <c r="CP278" s="488"/>
      <c r="CQ278" s="488"/>
      <c r="CR278" s="496"/>
    </row>
    <row r="279" spans="2:96" ht="26.25" customHeight="1" thickBot="1">
      <c r="B279" s="487"/>
      <c r="C279" s="488"/>
      <c r="D279" s="488"/>
      <c r="E279" s="488"/>
      <c r="F279" s="488"/>
      <c r="G279" s="488"/>
      <c r="H279" s="489"/>
      <c r="I279" s="296"/>
      <c r="K279" s="106"/>
      <c r="L279" s="106" t="s">
        <v>234</v>
      </c>
      <c r="M279" s="106"/>
      <c r="N279" s="529"/>
      <c r="O279" s="530"/>
      <c r="P279" s="530"/>
      <c r="Q279" s="530"/>
      <c r="R279" s="530"/>
      <c r="S279" s="530"/>
      <c r="T279" s="530"/>
      <c r="U279" s="531"/>
      <c r="V279" s="14" t="s">
        <v>245</v>
      </c>
      <c r="W279" s="529"/>
      <c r="X279" s="530"/>
      <c r="Y279" s="530"/>
      <c r="Z279" s="530"/>
      <c r="AA279" s="530"/>
      <c r="AB279" s="530"/>
      <c r="AC279" s="530"/>
      <c r="AD279" s="530"/>
      <c r="AE279" s="530"/>
      <c r="AF279" s="531"/>
      <c r="AG279" s="14" t="s">
        <v>245</v>
      </c>
      <c r="AH279" s="14"/>
      <c r="AI279" s="14"/>
      <c r="AJ279" s="14"/>
      <c r="AK279" s="14"/>
      <c r="AL279" s="14"/>
      <c r="AM279" s="14"/>
      <c r="AN279" s="21"/>
      <c r="AO279" s="495"/>
      <c r="AP279" s="488"/>
      <c r="AQ279" s="488"/>
      <c r="AR279" s="488"/>
      <c r="AS279" s="496"/>
      <c r="AT279" s="208" t="b">
        <v>0</v>
      </c>
      <c r="BA279" s="487"/>
      <c r="BB279" s="488"/>
      <c r="BC279" s="488"/>
      <c r="BD279" s="488"/>
      <c r="BE279" s="488"/>
      <c r="BF279" s="488"/>
      <c r="BG279" s="489"/>
      <c r="BH279" s="171"/>
      <c r="BJ279" s="107"/>
      <c r="BK279" s="106" t="s">
        <v>234</v>
      </c>
      <c r="BL279" s="107"/>
      <c r="BM279" s="674" t="s">
        <v>441</v>
      </c>
      <c r="BN279" s="675"/>
      <c r="BO279" s="675"/>
      <c r="BP279" s="675"/>
      <c r="BQ279" s="675"/>
      <c r="BR279" s="675"/>
      <c r="BS279" s="675"/>
      <c r="BT279" s="676"/>
      <c r="BU279" s="9" t="s">
        <v>245</v>
      </c>
      <c r="BV279" s="674"/>
      <c r="BW279" s="675"/>
      <c r="BX279" s="675"/>
      <c r="BY279" s="675"/>
      <c r="BZ279" s="675"/>
      <c r="CA279" s="675"/>
      <c r="CB279" s="675"/>
      <c r="CC279" s="675"/>
      <c r="CD279" s="675"/>
      <c r="CE279" s="676"/>
      <c r="CF279" s="14" t="s">
        <v>245</v>
      </c>
      <c r="CG279" s="14"/>
      <c r="CH279" s="14"/>
      <c r="CI279" s="14"/>
      <c r="CJ279" s="14"/>
      <c r="CK279" s="14"/>
      <c r="CL279" s="14"/>
      <c r="CM279" s="21"/>
      <c r="CN279" s="495"/>
      <c r="CO279" s="488"/>
      <c r="CP279" s="488"/>
      <c r="CQ279" s="488"/>
      <c r="CR279" s="496"/>
    </row>
    <row r="280" spans="2:96" ht="26.25" customHeight="1" thickBot="1">
      <c r="B280" s="487"/>
      <c r="C280" s="488"/>
      <c r="D280" s="488"/>
      <c r="E280" s="488"/>
      <c r="F280" s="488"/>
      <c r="G280" s="488"/>
      <c r="H280" s="489"/>
      <c r="I280" s="296"/>
      <c r="K280" s="14"/>
      <c r="L280" s="14"/>
      <c r="M280" s="14"/>
      <c r="N280" s="529"/>
      <c r="O280" s="530"/>
      <c r="P280" s="530"/>
      <c r="Q280" s="530"/>
      <c r="R280" s="530"/>
      <c r="S280" s="530"/>
      <c r="T280" s="530"/>
      <c r="U280" s="531"/>
      <c r="V280" s="14" t="s">
        <v>245</v>
      </c>
      <c r="W280" s="529"/>
      <c r="X280" s="530"/>
      <c r="Y280" s="530"/>
      <c r="Z280" s="530"/>
      <c r="AA280" s="530"/>
      <c r="AB280" s="530"/>
      <c r="AC280" s="530"/>
      <c r="AD280" s="530"/>
      <c r="AE280" s="530"/>
      <c r="AF280" s="531"/>
      <c r="AG280" s="14"/>
      <c r="AH280" s="14"/>
      <c r="AI280" s="14"/>
      <c r="AJ280" s="14"/>
      <c r="AK280" s="14"/>
      <c r="AL280" s="14"/>
      <c r="AM280" s="14"/>
      <c r="AN280" s="21"/>
      <c r="AO280" s="495"/>
      <c r="AP280" s="488"/>
      <c r="AQ280" s="488"/>
      <c r="AR280" s="488"/>
      <c r="AS280" s="496"/>
      <c r="BA280" s="487"/>
      <c r="BB280" s="488"/>
      <c r="BC280" s="488"/>
      <c r="BD280" s="488"/>
      <c r="BE280" s="488"/>
      <c r="BF280" s="488"/>
      <c r="BG280" s="489"/>
      <c r="BH280" s="171"/>
      <c r="BJ280" s="14"/>
      <c r="BK280" s="14"/>
      <c r="BM280" s="674"/>
      <c r="BN280" s="675"/>
      <c r="BO280" s="675"/>
      <c r="BP280" s="675"/>
      <c r="BQ280" s="675"/>
      <c r="BR280" s="675"/>
      <c r="BS280" s="675"/>
      <c r="BT280" s="676"/>
      <c r="BU280" s="9" t="s">
        <v>245</v>
      </c>
      <c r="BV280" s="674"/>
      <c r="BW280" s="675"/>
      <c r="BX280" s="675"/>
      <c r="BY280" s="675"/>
      <c r="BZ280" s="675"/>
      <c r="CA280" s="675"/>
      <c r="CB280" s="675"/>
      <c r="CC280" s="675"/>
      <c r="CD280" s="675"/>
      <c r="CE280" s="676"/>
      <c r="CF280" s="14"/>
      <c r="CG280" s="14"/>
      <c r="CH280" s="14"/>
      <c r="CI280" s="14"/>
      <c r="CJ280" s="14"/>
      <c r="CK280" s="14"/>
      <c r="CL280" s="14"/>
      <c r="CM280" s="21"/>
      <c r="CN280" s="495"/>
      <c r="CO280" s="488"/>
      <c r="CP280" s="488"/>
      <c r="CQ280" s="488"/>
      <c r="CR280" s="496"/>
    </row>
    <row r="281" spans="2:96" ht="26.25" customHeight="1">
      <c r="B281" s="487"/>
      <c r="C281" s="488"/>
      <c r="D281" s="488"/>
      <c r="E281" s="488"/>
      <c r="F281" s="488"/>
      <c r="G281" s="488"/>
      <c r="H281" s="489"/>
      <c r="I281" s="296"/>
      <c r="J281" s="14" t="s">
        <v>347</v>
      </c>
      <c r="K281" s="14"/>
      <c r="L281" s="14"/>
      <c r="M281" s="291"/>
      <c r="N281" s="291"/>
      <c r="O281" s="291"/>
      <c r="P281" s="291"/>
      <c r="Q281" s="291"/>
      <c r="R281" s="291"/>
      <c r="S281" s="291"/>
      <c r="T281" s="291"/>
      <c r="U281" s="14"/>
      <c r="V281" s="14"/>
      <c r="W281" s="14"/>
      <c r="X281" s="14"/>
      <c r="Y281" s="14"/>
      <c r="Z281" s="14"/>
      <c r="AA281" s="14"/>
      <c r="AB281" s="14"/>
      <c r="AC281" s="14"/>
      <c r="AD281" s="14"/>
      <c r="AE281" s="14"/>
      <c r="AF281" s="14"/>
      <c r="AG281" s="14"/>
      <c r="AH281" s="14"/>
      <c r="AI281" s="14"/>
      <c r="AJ281" s="14"/>
      <c r="AK281" s="14"/>
      <c r="AL281" s="14"/>
      <c r="AM281" s="14"/>
      <c r="AN281" s="21"/>
      <c r="AO281" s="495"/>
      <c r="AP281" s="488"/>
      <c r="AQ281" s="488"/>
      <c r="AR281" s="488"/>
      <c r="AS281" s="496"/>
      <c r="BA281" s="487"/>
      <c r="BB281" s="488"/>
      <c r="BC281" s="488"/>
      <c r="BD281" s="488"/>
      <c r="BE281" s="488"/>
      <c r="BF281" s="488"/>
      <c r="BG281" s="489"/>
      <c r="BH281" s="171"/>
      <c r="BI281" s="14" t="s">
        <v>347</v>
      </c>
      <c r="BJ281" s="14"/>
      <c r="BK281" s="14"/>
      <c r="BL281" s="162"/>
      <c r="BM281" s="162"/>
      <c r="BN281" s="162"/>
      <c r="BO281" s="162"/>
      <c r="BP281" s="162"/>
      <c r="BQ281" s="162"/>
      <c r="BR281" s="162"/>
      <c r="BS281" s="162"/>
      <c r="BU281" s="14"/>
      <c r="BV281" s="14"/>
      <c r="BW281" s="14"/>
      <c r="BX281" s="14"/>
      <c r="BY281" s="14"/>
      <c r="BZ281" s="14"/>
      <c r="CA281" s="14"/>
      <c r="CB281" s="14"/>
      <c r="CC281" s="14"/>
      <c r="CD281" s="14"/>
      <c r="CE281" s="14"/>
      <c r="CF281" s="14"/>
      <c r="CG281" s="14"/>
      <c r="CH281" s="14"/>
      <c r="CI281" s="14"/>
      <c r="CJ281" s="14"/>
      <c r="CK281" s="14"/>
      <c r="CL281" s="14"/>
      <c r="CM281" s="21"/>
      <c r="CN281" s="495"/>
      <c r="CO281" s="488"/>
      <c r="CP281" s="488"/>
      <c r="CQ281" s="488"/>
      <c r="CR281" s="496"/>
    </row>
    <row r="282" spans="2:96" ht="22.5" customHeight="1" thickBot="1">
      <c r="B282" s="487"/>
      <c r="C282" s="488"/>
      <c r="D282" s="488"/>
      <c r="E282" s="488"/>
      <c r="F282" s="488"/>
      <c r="G282" s="488"/>
      <c r="H282" s="489"/>
      <c r="I282" s="296"/>
      <c r="K282" s="106"/>
      <c r="L282" s="106" t="s">
        <v>434</v>
      </c>
      <c r="M282" s="106"/>
      <c r="N282" s="106"/>
      <c r="O282" s="106" t="s">
        <v>147</v>
      </c>
      <c r="P282" s="109"/>
      <c r="Q282" s="46"/>
      <c r="R282" s="46"/>
      <c r="S282" s="14"/>
      <c r="T282" s="46"/>
      <c r="U282" s="46"/>
      <c r="V282" s="14"/>
      <c r="W282" s="14"/>
      <c r="X282" s="14"/>
      <c r="Y282" s="14"/>
      <c r="Z282" s="14"/>
      <c r="AA282" s="14"/>
      <c r="AB282" s="14"/>
      <c r="AC282" s="14"/>
      <c r="AD282" s="14"/>
      <c r="AE282" s="14"/>
      <c r="AF282" s="14"/>
      <c r="AG282" s="14"/>
      <c r="AH282" s="14"/>
      <c r="AI282" s="14"/>
      <c r="AJ282" s="14"/>
      <c r="AK282" s="14"/>
      <c r="AL282" s="14"/>
      <c r="AM282" s="14"/>
      <c r="AN282" s="21"/>
      <c r="AO282" s="495"/>
      <c r="AP282" s="488"/>
      <c r="AQ282" s="488"/>
      <c r="AR282" s="488"/>
      <c r="AS282" s="496"/>
      <c r="AT282" s="208" t="b">
        <v>0</v>
      </c>
      <c r="AU282" s="208" t="b">
        <v>0</v>
      </c>
      <c r="BA282" s="487"/>
      <c r="BB282" s="488"/>
      <c r="BC282" s="488"/>
      <c r="BD282" s="488"/>
      <c r="BE282" s="488"/>
      <c r="BF282" s="488"/>
      <c r="BG282" s="489"/>
      <c r="BH282" s="171"/>
      <c r="BJ282" s="106"/>
      <c r="BK282" s="106" t="s">
        <v>434</v>
      </c>
      <c r="BL282" s="106"/>
      <c r="BM282" s="106"/>
      <c r="BN282" s="106" t="s">
        <v>147</v>
      </c>
      <c r="BO282" s="109"/>
      <c r="BP282" s="46"/>
      <c r="BQ282" s="46"/>
      <c r="BR282" s="14"/>
      <c r="BS282" s="46"/>
      <c r="BT282" s="46"/>
      <c r="BU282" s="14"/>
      <c r="BV282" s="14"/>
      <c r="BW282" s="14"/>
      <c r="BX282" s="14"/>
      <c r="BY282" s="14"/>
      <c r="BZ282" s="14"/>
      <c r="CA282" s="14"/>
      <c r="CB282" s="14"/>
      <c r="CC282" s="14"/>
      <c r="CD282" s="14"/>
      <c r="CE282" s="14"/>
      <c r="CF282" s="14"/>
      <c r="CG282" s="14"/>
      <c r="CH282" s="14"/>
      <c r="CI282" s="14"/>
      <c r="CJ282" s="14"/>
      <c r="CK282" s="14"/>
      <c r="CL282" s="14"/>
      <c r="CM282" s="21"/>
      <c r="CN282" s="495"/>
      <c r="CO282" s="488"/>
      <c r="CP282" s="488"/>
      <c r="CQ282" s="488"/>
      <c r="CR282" s="496"/>
    </row>
    <row r="283" spans="2:96" ht="26.25" customHeight="1" thickBot="1">
      <c r="B283" s="487"/>
      <c r="C283" s="488"/>
      <c r="D283" s="488"/>
      <c r="E283" s="488"/>
      <c r="F283" s="488"/>
      <c r="G283" s="488"/>
      <c r="H283" s="489"/>
      <c r="I283" s="296"/>
      <c r="K283" s="106"/>
      <c r="L283" s="106" t="s">
        <v>236</v>
      </c>
      <c r="M283" s="106"/>
      <c r="N283" s="529"/>
      <c r="O283" s="530"/>
      <c r="P283" s="530"/>
      <c r="Q283" s="530"/>
      <c r="R283" s="530"/>
      <c r="S283" s="530"/>
      <c r="T283" s="530"/>
      <c r="U283" s="530"/>
      <c r="V283" s="531"/>
      <c r="W283" s="295" t="s">
        <v>245</v>
      </c>
      <c r="X283" s="529"/>
      <c r="Y283" s="530"/>
      <c r="Z283" s="530"/>
      <c r="AA283" s="530"/>
      <c r="AB283" s="530"/>
      <c r="AC283" s="530"/>
      <c r="AD283" s="530"/>
      <c r="AE283" s="530"/>
      <c r="AF283" s="531"/>
      <c r="AG283" s="14" t="s">
        <v>245</v>
      </c>
      <c r="AH283" s="14"/>
      <c r="AI283" s="14"/>
      <c r="AJ283" s="14"/>
      <c r="AK283" s="14"/>
      <c r="AL283" s="14"/>
      <c r="AM283" s="14"/>
      <c r="AN283" s="21"/>
      <c r="AO283" s="495"/>
      <c r="AP283" s="488"/>
      <c r="AQ283" s="488"/>
      <c r="AR283" s="488"/>
      <c r="AS283" s="496"/>
      <c r="AT283" s="208" t="b">
        <v>0</v>
      </c>
      <c r="BA283" s="487"/>
      <c r="BB283" s="488"/>
      <c r="BC283" s="488"/>
      <c r="BD283" s="488"/>
      <c r="BE283" s="488"/>
      <c r="BF283" s="488"/>
      <c r="BG283" s="489"/>
      <c r="BH283" s="171"/>
      <c r="BJ283" s="106"/>
      <c r="BK283" s="106" t="s">
        <v>215</v>
      </c>
      <c r="BL283" s="106"/>
      <c r="BM283" s="674"/>
      <c r="BN283" s="675"/>
      <c r="BO283" s="675"/>
      <c r="BP283" s="675"/>
      <c r="BQ283" s="675"/>
      <c r="BR283" s="675"/>
      <c r="BS283" s="675"/>
      <c r="BT283" s="675"/>
      <c r="BU283" s="676"/>
      <c r="BV283" s="169" t="s">
        <v>245</v>
      </c>
      <c r="BW283" s="674"/>
      <c r="BX283" s="675"/>
      <c r="BY283" s="675"/>
      <c r="BZ283" s="675"/>
      <c r="CA283" s="675"/>
      <c r="CB283" s="675"/>
      <c r="CC283" s="675"/>
      <c r="CD283" s="675"/>
      <c r="CE283" s="676"/>
      <c r="CF283" s="14" t="s">
        <v>245</v>
      </c>
      <c r="CG283" s="14"/>
      <c r="CH283" s="14"/>
      <c r="CI283" s="14"/>
      <c r="CJ283" s="14"/>
      <c r="CK283" s="14"/>
      <c r="CL283" s="14"/>
      <c r="CM283" s="21"/>
      <c r="CN283" s="495"/>
      <c r="CO283" s="488"/>
      <c r="CP283" s="488"/>
      <c r="CQ283" s="488"/>
      <c r="CR283" s="496"/>
    </row>
    <row r="284" spans="2:96" ht="26.25" customHeight="1" thickBot="1">
      <c r="B284" s="487"/>
      <c r="C284" s="488"/>
      <c r="D284" s="488"/>
      <c r="E284" s="488"/>
      <c r="F284" s="488"/>
      <c r="G284" s="488"/>
      <c r="H284" s="489"/>
      <c r="I284" s="296"/>
      <c r="K284" s="14"/>
      <c r="L284" s="14"/>
      <c r="M284" s="14"/>
      <c r="N284" s="529"/>
      <c r="O284" s="530"/>
      <c r="P284" s="530"/>
      <c r="Q284" s="530"/>
      <c r="R284" s="530"/>
      <c r="S284" s="530"/>
      <c r="T284" s="530"/>
      <c r="U284" s="530"/>
      <c r="V284" s="531"/>
      <c r="W284" s="295" t="s">
        <v>245</v>
      </c>
      <c r="X284" s="529"/>
      <c r="Y284" s="530"/>
      <c r="Z284" s="530"/>
      <c r="AA284" s="530"/>
      <c r="AB284" s="530"/>
      <c r="AC284" s="530"/>
      <c r="AD284" s="530"/>
      <c r="AE284" s="530"/>
      <c r="AF284" s="531"/>
      <c r="AG284" s="14"/>
      <c r="AH284" s="14"/>
      <c r="AI284" s="14"/>
      <c r="AJ284" s="14"/>
      <c r="AK284" s="14"/>
      <c r="AL284" s="14"/>
      <c r="AM284" s="14"/>
      <c r="AN284" s="21"/>
      <c r="AO284" s="495"/>
      <c r="AP284" s="488"/>
      <c r="AQ284" s="488"/>
      <c r="AR284" s="488"/>
      <c r="AS284" s="496"/>
      <c r="BA284" s="487"/>
      <c r="BB284" s="488"/>
      <c r="BC284" s="488"/>
      <c r="BD284" s="488"/>
      <c r="BE284" s="488"/>
      <c r="BF284" s="488"/>
      <c r="BG284" s="489"/>
      <c r="BH284" s="171"/>
      <c r="BJ284" s="14"/>
      <c r="BK284" s="14"/>
      <c r="BL284" s="14"/>
      <c r="BM284" s="674"/>
      <c r="BN284" s="675"/>
      <c r="BO284" s="675"/>
      <c r="BP284" s="675"/>
      <c r="BQ284" s="675"/>
      <c r="BR284" s="675"/>
      <c r="BS284" s="675"/>
      <c r="BT284" s="675"/>
      <c r="BU284" s="676"/>
      <c r="BV284" s="169" t="s">
        <v>245</v>
      </c>
      <c r="BW284" s="674"/>
      <c r="BX284" s="675"/>
      <c r="BY284" s="675"/>
      <c r="BZ284" s="675"/>
      <c r="CA284" s="675"/>
      <c r="CB284" s="675"/>
      <c r="CC284" s="675"/>
      <c r="CD284" s="675"/>
      <c r="CE284" s="676"/>
      <c r="CF284" s="14"/>
      <c r="CG284" s="14"/>
      <c r="CH284" s="14"/>
      <c r="CI284" s="14"/>
      <c r="CJ284" s="14"/>
      <c r="CK284" s="14"/>
      <c r="CL284" s="14"/>
      <c r="CM284" s="21"/>
      <c r="CN284" s="495"/>
      <c r="CO284" s="488"/>
      <c r="CP284" s="488"/>
      <c r="CQ284" s="488"/>
      <c r="CR284" s="496"/>
    </row>
    <row r="285" spans="2:96" ht="16.5" customHeight="1">
      <c r="B285" s="499"/>
      <c r="C285" s="500"/>
      <c r="D285" s="500"/>
      <c r="E285" s="500"/>
      <c r="F285" s="500"/>
      <c r="G285" s="500"/>
      <c r="H285" s="501"/>
      <c r="I285" s="299"/>
      <c r="J285" s="40"/>
      <c r="K285" s="40"/>
      <c r="L285" s="40"/>
      <c r="M285" s="142"/>
      <c r="N285" s="301"/>
      <c r="O285" s="301"/>
      <c r="P285" s="301"/>
      <c r="Q285" s="301"/>
      <c r="R285" s="301"/>
      <c r="S285" s="301"/>
      <c r="T285" s="301"/>
      <c r="U285" s="301"/>
      <c r="V285" s="301"/>
      <c r="W285" s="143"/>
      <c r="X285" s="301"/>
      <c r="Y285" s="301"/>
      <c r="Z285" s="301"/>
      <c r="AA285" s="301"/>
      <c r="AB285" s="301"/>
      <c r="AC285" s="301"/>
      <c r="AD285" s="301"/>
      <c r="AE285" s="301"/>
      <c r="AF285" s="301"/>
      <c r="AG285" s="142"/>
      <c r="AH285" s="142"/>
      <c r="AI285" s="40"/>
      <c r="AJ285" s="40"/>
      <c r="AK285" s="40"/>
      <c r="AL285" s="40"/>
      <c r="AM285" s="40"/>
      <c r="AN285" s="42"/>
      <c r="AO285" s="502"/>
      <c r="AP285" s="500"/>
      <c r="AQ285" s="500"/>
      <c r="AR285" s="500"/>
      <c r="AS285" s="503"/>
      <c r="BA285" s="499"/>
      <c r="BB285" s="500"/>
      <c r="BC285" s="500"/>
      <c r="BD285" s="500"/>
      <c r="BE285" s="500"/>
      <c r="BF285" s="500"/>
      <c r="BG285" s="501"/>
      <c r="BH285" s="176"/>
      <c r="BI285" s="40"/>
      <c r="BJ285" s="40"/>
      <c r="BK285" s="40"/>
      <c r="BL285" s="142"/>
      <c r="BM285" s="163"/>
      <c r="BN285" s="163"/>
      <c r="BO285" s="163"/>
      <c r="BP285" s="163"/>
      <c r="BQ285" s="163"/>
      <c r="BR285" s="163"/>
      <c r="BS285" s="163"/>
      <c r="BT285" s="163"/>
      <c r="BU285" s="163"/>
      <c r="BV285" s="143"/>
      <c r="BW285" s="163"/>
      <c r="BX285" s="163"/>
      <c r="BY285" s="163"/>
      <c r="BZ285" s="163"/>
      <c r="CA285" s="163"/>
      <c r="CB285" s="163"/>
      <c r="CC285" s="163"/>
      <c r="CD285" s="163"/>
      <c r="CE285" s="163"/>
      <c r="CF285" s="142"/>
      <c r="CG285" s="142"/>
      <c r="CH285" s="40"/>
      <c r="CI285" s="40"/>
      <c r="CJ285" s="40"/>
      <c r="CK285" s="40"/>
      <c r="CL285" s="40"/>
      <c r="CM285" s="42"/>
      <c r="CN285" s="502"/>
      <c r="CO285" s="500"/>
      <c r="CP285" s="500"/>
      <c r="CQ285" s="500"/>
      <c r="CR285" s="503"/>
    </row>
    <row r="286" spans="2:96" ht="30" customHeight="1">
      <c r="B286" s="481" t="s">
        <v>748</v>
      </c>
      <c r="C286" s="482"/>
      <c r="D286" s="482"/>
      <c r="E286" s="482"/>
      <c r="F286" s="482"/>
      <c r="G286" s="482"/>
      <c r="H286" s="482"/>
      <c r="I286" s="482"/>
      <c r="J286" s="482"/>
      <c r="K286" s="482"/>
      <c r="L286" s="482"/>
      <c r="M286" s="482"/>
      <c r="N286" s="482"/>
      <c r="O286" s="482"/>
      <c r="P286" s="482"/>
      <c r="Q286" s="482"/>
      <c r="R286" s="482"/>
      <c r="S286" s="482"/>
      <c r="T286" s="482"/>
      <c r="U286" s="482"/>
      <c r="V286" s="482"/>
      <c r="W286" s="482"/>
      <c r="X286" s="482"/>
      <c r="Y286" s="482"/>
      <c r="Z286" s="482"/>
      <c r="AA286" s="482"/>
      <c r="AB286" s="482"/>
      <c r="AC286" s="482"/>
      <c r="AD286" s="482"/>
      <c r="AE286" s="482"/>
      <c r="AF286" s="482"/>
      <c r="AG286" s="482"/>
      <c r="AH286" s="482"/>
      <c r="AI286" s="482"/>
      <c r="AJ286" s="482"/>
      <c r="AK286" s="482"/>
      <c r="AL286" s="482"/>
      <c r="AM286" s="482"/>
      <c r="AN286" s="482"/>
      <c r="AO286" s="482"/>
      <c r="AP286" s="482"/>
      <c r="AQ286" s="482"/>
      <c r="AR286" s="482"/>
      <c r="AS286" s="483"/>
      <c r="BA286" s="481" t="s">
        <v>748</v>
      </c>
      <c r="BB286" s="482"/>
      <c r="BC286" s="482"/>
      <c r="BD286" s="482"/>
      <c r="BE286" s="482"/>
      <c r="BF286" s="482"/>
      <c r="BG286" s="482"/>
      <c r="BH286" s="482"/>
      <c r="BI286" s="482"/>
      <c r="BJ286" s="482"/>
      <c r="BK286" s="482"/>
      <c r="BL286" s="482"/>
      <c r="BM286" s="482"/>
      <c r="BN286" s="482"/>
      <c r="BO286" s="482"/>
      <c r="BP286" s="482"/>
      <c r="BQ286" s="482"/>
      <c r="BR286" s="482"/>
      <c r="BS286" s="482"/>
      <c r="BT286" s="482"/>
      <c r="BU286" s="482"/>
      <c r="BV286" s="482"/>
      <c r="BW286" s="482"/>
      <c r="BX286" s="482"/>
      <c r="BY286" s="482"/>
      <c r="BZ286" s="482"/>
      <c r="CA286" s="482"/>
      <c r="CB286" s="482"/>
      <c r="CC286" s="482"/>
      <c r="CD286" s="482"/>
      <c r="CE286" s="482"/>
      <c r="CF286" s="482"/>
      <c r="CG286" s="482"/>
      <c r="CH286" s="482"/>
      <c r="CI286" s="482"/>
      <c r="CJ286" s="482"/>
      <c r="CK286" s="482"/>
      <c r="CL286" s="482"/>
      <c r="CM286" s="482"/>
      <c r="CN286" s="482"/>
      <c r="CO286" s="482"/>
      <c r="CP286" s="482"/>
      <c r="CQ286" s="482"/>
      <c r="CR286" s="483"/>
    </row>
    <row r="287" spans="2:96" ht="17.25" customHeight="1" thickBot="1">
      <c r="B287" s="484" t="s">
        <v>369</v>
      </c>
      <c r="C287" s="485"/>
      <c r="D287" s="485"/>
      <c r="E287" s="485"/>
      <c r="F287" s="485"/>
      <c r="G287" s="485"/>
      <c r="H287" s="486"/>
      <c r="I287" s="478"/>
      <c r="K287" s="14"/>
      <c r="L287" s="14"/>
      <c r="M287" s="98"/>
      <c r="N287" s="291"/>
      <c r="O287" s="291"/>
      <c r="P287" s="291"/>
      <c r="Q287" s="291"/>
      <c r="R287" s="291"/>
      <c r="S287" s="291"/>
      <c r="T287" s="291"/>
      <c r="U287" s="291"/>
      <c r="V287" s="291"/>
      <c r="W287" s="17"/>
      <c r="X287" s="291"/>
      <c r="Y287" s="291"/>
      <c r="Z287" s="291"/>
      <c r="AA287" s="291"/>
      <c r="AB287" s="291"/>
      <c r="AC287" s="291"/>
      <c r="AD287" s="291"/>
      <c r="AE287" s="291"/>
      <c r="AF287" s="291"/>
      <c r="AG287" s="98"/>
      <c r="AH287" s="98"/>
      <c r="AI287" s="14"/>
      <c r="AJ287" s="14"/>
      <c r="AK287" s="14"/>
      <c r="AL287" s="14"/>
      <c r="AM287" s="14"/>
      <c r="AN287" s="14"/>
      <c r="AO287" s="493" t="s">
        <v>746</v>
      </c>
      <c r="AP287" s="485"/>
      <c r="AQ287" s="485"/>
      <c r="AR287" s="485"/>
      <c r="AS287" s="494"/>
      <c r="BA287" s="484" t="s">
        <v>369</v>
      </c>
      <c r="BB287" s="485"/>
      <c r="BC287" s="485"/>
      <c r="BD287" s="485"/>
      <c r="BE287" s="485"/>
      <c r="BF287" s="485"/>
      <c r="BG287" s="486"/>
      <c r="BH287" s="478"/>
      <c r="BJ287" s="14"/>
      <c r="BK287" s="14"/>
      <c r="BL287" s="98"/>
      <c r="BM287" s="162"/>
      <c r="BN287" s="162"/>
      <c r="BO287" s="162"/>
      <c r="BP287" s="162"/>
      <c r="BQ287" s="162"/>
      <c r="BR287" s="162"/>
      <c r="BS287" s="162"/>
      <c r="BT287" s="162"/>
      <c r="BU287" s="162"/>
      <c r="BV287" s="17"/>
      <c r="BW287" s="162"/>
      <c r="BX287" s="162"/>
      <c r="BY287" s="162"/>
      <c r="BZ287" s="162"/>
      <c r="CA287" s="162"/>
      <c r="CB287" s="162"/>
      <c r="CC287" s="162"/>
      <c r="CD287" s="162"/>
      <c r="CE287" s="162"/>
      <c r="CF287" s="98"/>
      <c r="CG287" s="98"/>
      <c r="CH287" s="14"/>
      <c r="CI287" s="14"/>
      <c r="CJ287" s="14"/>
      <c r="CK287" s="14"/>
      <c r="CL287" s="14"/>
      <c r="CM287" s="14"/>
      <c r="CN287" s="493" t="s">
        <v>746</v>
      </c>
      <c r="CO287" s="485"/>
      <c r="CP287" s="485"/>
      <c r="CQ287" s="485"/>
      <c r="CR287" s="494"/>
    </row>
    <row r="288" spans="2:96" ht="26.25" customHeight="1" thickBot="1">
      <c r="B288" s="487"/>
      <c r="C288" s="488"/>
      <c r="D288" s="488"/>
      <c r="E288" s="488"/>
      <c r="F288" s="488"/>
      <c r="G288" s="488"/>
      <c r="H288" s="489"/>
      <c r="I288" s="478"/>
      <c r="J288" s="292" t="s">
        <v>270</v>
      </c>
      <c r="K288" s="14"/>
      <c r="L288" s="472"/>
      <c r="M288" s="625" t="s">
        <v>290</v>
      </c>
      <c r="N288" s="542"/>
      <c r="O288" s="542"/>
      <c r="P288" s="542"/>
      <c r="Q288" s="542"/>
      <c r="R288" s="542"/>
      <c r="S288" s="542"/>
      <c r="T288" s="542"/>
      <c r="U288" s="542"/>
      <c r="V288" s="542"/>
      <c r="W288" s="542"/>
      <c r="X288" s="542"/>
      <c r="Y288" s="542"/>
      <c r="Z288" s="542"/>
      <c r="AA288" s="542"/>
      <c r="AB288" s="542"/>
      <c r="AC288" s="542"/>
      <c r="AD288" s="542"/>
      <c r="AE288" s="542"/>
      <c r="AF288" s="542"/>
      <c r="AG288" s="542"/>
      <c r="AH288" s="542"/>
      <c r="AI288" s="542"/>
      <c r="AJ288" s="542"/>
      <c r="AK288" s="542"/>
      <c r="AL288" s="542"/>
      <c r="AM288" s="542"/>
      <c r="AN288" s="542"/>
      <c r="AO288" s="495"/>
      <c r="AP288" s="488"/>
      <c r="AQ288" s="488"/>
      <c r="AR288" s="488"/>
      <c r="AS288" s="496"/>
      <c r="BA288" s="487"/>
      <c r="BB288" s="488"/>
      <c r="BC288" s="488"/>
      <c r="BD288" s="488"/>
      <c r="BE288" s="488"/>
      <c r="BF288" s="488"/>
      <c r="BG288" s="489"/>
      <c r="BH288" s="478"/>
      <c r="BI288" s="170" t="s">
        <v>270</v>
      </c>
      <c r="BJ288" s="14"/>
      <c r="BK288" s="473">
        <v>4</v>
      </c>
      <c r="BL288" s="625" t="s">
        <v>290</v>
      </c>
      <c r="BM288" s="542"/>
      <c r="BN288" s="542"/>
      <c r="BO288" s="542"/>
      <c r="BP288" s="542"/>
      <c r="BQ288" s="542"/>
      <c r="BR288" s="542"/>
      <c r="BS288" s="542"/>
      <c r="BT288" s="542"/>
      <c r="BU288" s="542"/>
      <c r="BV288" s="542"/>
      <c r="BW288" s="542"/>
      <c r="BX288" s="542"/>
      <c r="BY288" s="542"/>
      <c r="BZ288" s="542"/>
      <c r="CA288" s="542"/>
      <c r="CB288" s="542"/>
      <c r="CC288" s="542"/>
      <c r="CD288" s="542"/>
      <c r="CE288" s="542"/>
      <c r="CF288" s="542"/>
      <c r="CG288" s="542"/>
      <c r="CH288" s="542"/>
      <c r="CI288" s="542"/>
      <c r="CJ288" s="542"/>
      <c r="CK288" s="542"/>
      <c r="CL288" s="542"/>
      <c r="CM288" s="542"/>
      <c r="CN288" s="495"/>
      <c r="CO288" s="488"/>
      <c r="CP288" s="488"/>
      <c r="CQ288" s="488"/>
      <c r="CR288" s="496"/>
    </row>
    <row r="289" spans="2:96" ht="18.75" customHeight="1">
      <c r="B289" s="487"/>
      <c r="C289" s="488"/>
      <c r="D289" s="488"/>
      <c r="E289" s="488"/>
      <c r="F289" s="488"/>
      <c r="G289" s="488"/>
      <c r="H289" s="489"/>
      <c r="I289" s="478"/>
      <c r="J289" s="14" t="s">
        <v>291</v>
      </c>
      <c r="K289" s="14"/>
      <c r="L289" s="14"/>
      <c r="M289" s="98"/>
      <c r="N289" s="291"/>
      <c r="O289" s="291"/>
      <c r="P289" s="291"/>
      <c r="Q289" s="291"/>
      <c r="R289" s="291"/>
      <c r="S289" s="291"/>
      <c r="T289" s="291"/>
      <c r="U289" s="291"/>
      <c r="V289" s="291"/>
      <c r="W289" s="17"/>
      <c r="X289" s="291"/>
      <c r="Y289" s="291"/>
      <c r="Z289" s="291"/>
      <c r="AA289" s="291"/>
      <c r="AB289" s="291"/>
      <c r="AC289" s="291"/>
      <c r="AD289" s="291"/>
      <c r="AE289" s="291"/>
      <c r="AF289" s="291"/>
      <c r="AG289" s="98"/>
      <c r="AH289" s="98"/>
      <c r="AI289" s="14"/>
      <c r="AJ289" s="14"/>
      <c r="AK289" s="14"/>
      <c r="AL289" s="14"/>
      <c r="AM289" s="14"/>
      <c r="AN289" s="14"/>
      <c r="AO289" s="495"/>
      <c r="AP289" s="488"/>
      <c r="AQ289" s="488"/>
      <c r="AR289" s="488"/>
      <c r="AS289" s="496"/>
      <c r="BA289" s="487"/>
      <c r="BB289" s="488"/>
      <c r="BC289" s="488"/>
      <c r="BD289" s="488"/>
      <c r="BE289" s="488"/>
      <c r="BF289" s="488"/>
      <c r="BG289" s="489"/>
      <c r="BH289" s="478"/>
      <c r="BI289" s="14" t="s">
        <v>291</v>
      </c>
      <c r="BJ289" s="14"/>
      <c r="BK289" s="14"/>
      <c r="BL289" s="98"/>
      <c r="BM289" s="162"/>
      <c r="BN289" s="162"/>
      <c r="BO289" s="162"/>
      <c r="BP289" s="162"/>
      <c r="BQ289" s="162"/>
      <c r="BR289" s="162"/>
      <c r="BS289" s="162"/>
      <c r="BT289" s="162"/>
      <c r="BU289" s="162"/>
      <c r="BV289" s="17"/>
      <c r="BW289" s="162"/>
      <c r="BX289" s="162"/>
      <c r="BY289" s="162"/>
      <c r="BZ289" s="162"/>
      <c r="CA289" s="162"/>
      <c r="CB289" s="162"/>
      <c r="CC289" s="162"/>
      <c r="CD289" s="162"/>
      <c r="CE289" s="162"/>
      <c r="CF289" s="98"/>
      <c r="CG289" s="98"/>
      <c r="CH289" s="14"/>
      <c r="CI289" s="14"/>
      <c r="CJ289" s="14"/>
      <c r="CK289" s="14"/>
      <c r="CL289" s="14"/>
      <c r="CM289" s="14"/>
      <c r="CN289" s="495"/>
      <c r="CO289" s="488"/>
      <c r="CP289" s="488"/>
      <c r="CQ289" s="488"/>
      <c r="CR289" s="496"/>
    </row>
    <row r="290" spans="2:96" ht="26.25" customHeight="1">
      <c r="B290" s="487"/>
      <c r="C290" s="488"/>
      <c r="D290" s="488"/>
      <c r="E290" s="488"/>
      <c r="F290" s="488"/>
      <c r="G290" s="488"/>
      <c r="H290" s="489"/>
      <c r="I290" s="478"/>
      <c r="J290" s="14" t="s">
        <v>704</v>
      </c>
      <c r="K290" s="14"/>
      <c r="L290" s="14"/>
      <c r="M290" s="98"/>
      <c r="N290" s="291"/>
      <c r="O290" s="291"/>
      <c r="P290" s="291"/>
      <c r="Q290" s="291"/>
      <c r="R290" s="291"/>
      <c r="S290" s="291"/>
      <c r="T290" s="291"/>
      <c r="U290" s="291"/>
      <c r="V290" s="291"/>
      <c r="W290" s="17"/>
      <c r="X290" s="291"/>
      <c r="Y290" s="291"/>
      <c r="Z290" s="291"/>
      <c r="AA290" s="291"/>
      <c r="AB290" s="291"/>
      <c r="AC290" s="291"/>
      <c r="AD290" s="291"/>
      <c r="AE290" s="291"/>
      <c r="AF290" s="291"/>
      <c r="AG290" s="98"/>
      <c r="AH290" s="98"/>
      <c r="AI290" s="14"/>
      <c r="AJ290" s="14"/>
      <c r="AK290" s="14"/>
      <c r="AL290" s="14"/>
      <c r="AM290" s="14"/>
      <c r="AN290" s="14"/>
      <c r="AO290" s="495"/>
      <c r="AP290" s="488"/>
      <c r="AQ290" s="488"/>
      <c r="AR290" s="488"/>
      <c r="AS290" s="496"/>
      <c r="BA290" s="487"/>
      <c r="BB290" s="488"/>
      <c r="BC290" s="488"/>
      <c r="BD290" s="488"/>
      <c r="BE290" s="488"/>
      <c r="BF290" s="488"/>
      <c r="BG290" s="489"/>
      <c r="BH290" s="478"/>
      <c r="BI290" s="14" t="s">
        <v>704</v>
      </c>
      <c r="BJ290" s="14"/>
      <c r="BK290" s="14"/>
      <c r="BL290" s="98"/>
      <c r="BM290" s="162"/>
      <c r="BN290" s="162"/>
      <c r="BO290" s="162"/>
      <c r="BP290" s="162"/>
      <c r="BQ290" s="162"/>
      <c r="BR290" s="162"/>
      <c r="BS290" s="162"/>
      <c r="BT290" s="162"/>
      <c r="BU290" s="162"/>
      <c r="BV290" s="17"/>
      <c r="BW290" s="162"/>
      <c r="BX290" s="162"/>
      <c r="BY290" s="162"/>
      <c r="BZ290" s="162"/>
      <c r="CA290" s="162"/>
      <c r="CB290" s="162"/>
      <c r="CC290" s="162"/>
      <c r="CD290" s="162"/>
      <c r="CE290" s="162"/>
      <c r="CF290" s="98"/>
      <c r="CG290" s="98"/>
      <c r="CH290" s="14"/>
      <c r="CI290" s="14"/>
      <c r="CJ290" s="14"/>
      <c r="CK290" s="14"/>
      <c r="CL290" s="14"/>
      <c r="CM290" s="14"/>
      <c r="CN290" s="495"/>
      <c r="CO290" s="488"/>
      <c r="CP290" s="488"/>
      <c r="CQ290" s="488"/>
      <c r="CR290" s="496"/>
    </row>
    <row r="291" spans="2:96" ht="16.5" customHeight="1">
      <c r="B291" s="499"/>
      <c r="C291" s="500"/>
      <c r="D291" s="500"/>
      <c r="E291" s="500"/>
      <c r="F291" s="500"/>
      <c r="G291" s="500"/>
      <c r="H291" s="501"/>
      <c r="I291" s="478"/>
      <c r="K291" s="14"/>
      <c r="L291" s="14"/>
      <c r="M291" s="98"/>
      <c r="N291" s="480"/>
      <c r="O291" s="480"/>
      <c r="P291" s="480"/>
      <c r="Q291" s="480"/>
      <c r="R291" s="480"/>
      <c r="S291" s="480"/>
      <c r="T291" s="480"/>
      <c r="U291" s="480"/>
      <c r="V291" s="480"/>
      <c r="W291" s="17"/>
      <c r="X291" s="480"/>
      <c r="Y291" s="480"/>
      <c r="Z291" s="480"/>
      <c r="AA291" s="480"/>
      <c r="AB291" s="480"/>
      <c r="AC291" s="480"/>
      <c r="AD291" s="480"/>
      <c r="AE291" s="480"/>
      <c r="AF291" s="480"/>
      <c r="AG291" s="98"/>
      <c r="AH291" s="98"/>
      <c r="AI291" s="14"/>
      <c r="AJ291" s="14"/>
      <c r="AK291" s="14"/>
      <c r="AL291" s="14"/>
      <c r="AM291" s="14"/>
      <c r="AN291" s="14"/>
      <c r="AO291" s="502"/>
      <c r="AP291" s="500"/>
      <c r="AQ291" s="500"/>
      <c r="AR291" s="500"/>
      <c r="AS291" s="503"/>
      <c r="BA291" s="499"/>
      <c r="BB291" s="500"/>
      <c r="BC291" s="500"/>
      <c r="BD291" s="500"/>
      <c r="BE291" s="500"/>
      <c r="BF291" s="500"/>
      <c r="BG291" s="501"/>
      <c r="BH291" s="478"/>
      <c r="BJ291" s="14"/>
      <c r="BK291" s="14"/>
      <c r="BL291" s="98"/>
      <c r="BM291" s="480"/>
      <c r="BN291" s="480"/>
      <c r="BO291" s="480"/>
      <c r="BP291" s="480"/>
      <c r="BQ291" s="480"/>
      <c r="BR291" s="480"/>
      <c r="BS291" s="480"/>
      <c r="BT291" s="480"/>
      <c r="BU291" s="480"/>
      <c r="BV291" s="17"/>
      <c r="BW291" s="480"/>
      <c r="BX291" s="480"/>
      <c r="BY291" s="480"/>
      <c r="BZ291" s="480"/>
      <c r="CA291" s="480"/>
      <c r="CB291" s="480"/>
      <c r="CC291" s="480"/>
      <c r="CD291" s="480"/>
      <c r="CE291" s="480"/>
      <c r="CF291" s="98"/>
      <c r="CG291" s="98"/>
      <c r="CH291" s="14"/>
      <c r="CI291" s="14"/>
      <c r="CJ291" s="14"/>
      <c r="CK291" s="14"/>
      <c r="CL291" s="14"/>
      <c r="CM291" s="14"/>
      <c r="CN291" s="502"/>
      <c r="CO291" s="500"/>
      <c r="CP291" s="500"/>
      <c r="CQ291" s="500"/>
      <c r="CR291" s="503"/>
    </row>
    <row r="292" spans="2:96" ht="30" customHeight="1">
      <c r="B292" s="481" t="s">
        <v>750</v>
      </c>
      <c r="C292" s="482"/>
      <c r="D292" s="482"/>
      <c r="E292" s="482"/>
      <c r="F292" s="482"/>
      <c r="G292" s="482"/>
      <c r="H292" s="482"/>
      <c r="I292" s="482"/>
      <c r="J292" s="482"/>
      <c r="K292" s="482"/>
      <c r="L292" s="482"/>
      <c r="M292" s="482"/>
      <c r="N292" s="482"/>
      <c r="O292" s="482"/>
      <c r="P292" s="482"/>
      <c r="Q292" s="482"/>
      <c r="R292" s="482"/>
      <c r="S292" s="482"/>
      <c r="T292" s="482"/>
      <c r="U292" s="482"/>
      <c r="V292" s="482"/>
      <c r="W292" s="482"/>
      <c r="X292" s="482"/>
      <c r="Y292" s="482"/>
      <c r="Z292" s="482"/>
      <c r="AA292" s="482"/>
      <c r="AB292" s="482"/>
      <c r="AC292" s="482"/>
      <c r="AD292" s="482"/>
      <c r="AE292" s="482"/>
      <c r="AF292" s="482"/>
      <c r="AG292" s="482"/>
      <c r="AH292" s="482"/>
      <c r="AI292" s="482"/>
      <c r="AJ292" s="482"/>
      <c r="AK292" s="482"/>
      <c r="AL292" s="482"/>
      <c r="AM292" s="482"/>
      <c r="AN292" s="482"/>
      <c r="AO292" s="482"/>
      <c r="AP292" s="482"/>
      <c r="AQ292" s="482"/>
      <c r="AR292" s="482"/>
      <c r="AS292" s="483"/>
      <c r="BA292" s="481" t="s">
        <v>749</v>
      </c>
      <c r="BB292" s="482"/>
      <c r="BC292" s="482"/>
      <c r="BD292" s="482"/>
      <c r="BE292" s="482"/>
      <c r="BF292" s="482"/>
      <c r="BG292" s="482"/>
      <c r="BH292" s="482"/>
      <c r="BI292" s="482"/>
      <c r="BJ292" s="482"/>
      <c r="BK292" s="482"/>
      <c r="BL292" s="482"/>
      <c r="BM292" s="482"/>
      <c r="BN292" s="482"/>
      <c r="BO292" s="482"/>
      <c r="BP292" s="482"/>
      <c r="BQ292" s="482"/>
      <c r="BR292" s="482"/>
      <c r="BS292" s="482"/>
      <c r="BT292" s="482"/>
      <c r="BU292" s="482"/>
      <c r="BV292" s="482"/>
      <c r="BW292" s="482"/>
      <c r="BX292" s="482"/>
      <c r="BY292" s="482"/>
      <c r="BZ292" s="482"/>
      <c r="CA292" s="482"/>
      <c r="CB292" s="482"/>
      <c r="CC292" s="482"/>
      <c r="CD292" s="482"/>
      <c r="CE292" s="482"/>
      <c r="CF292" s="482"/>
      <c r="CG292" s="482"/>
      <c r="CH292" s="482"/>
      <c r="CI292" s="482"/>
      <c r="CJ292" s="482"/>
      <c r="CK292" s="482"/>
      <c r="CL292" s="482"/>
      <c r="CM292" s="482"/>
      <c r="CN292" s="482"/>
      <c r="CO292" s="482"/>
      <c r="CP292" s="482"/>
      <c r="CQ292" s="482"/>
      <c r="CR292" s="483"/>
    </row>
    <row r="293" spans="2:96" ht="17.25" customHeight="1" thickBot="1">
      <c r="B293" s="484" t="s">
        <v>369</v>
      </c>
      <c r="C293" s="485"/>
      <c r="D293" s="485"/>
      <c r="E293" s="485"/>
      <c r="F293" s="485"/>
      <c r="G293" s="485"/>
      <c r="H293" s="486"/>
      <c r="I293" s="479"/>
      <c r="K293" s="14"/>
      <c r="L293" s="14"/>
      <c r="M293" s="98"/>
      <c r="N293" s="480"/>
      <c r="O293" s="480"/>
      <c r="P293" s="480"/>
      <c r="Q293" s="480"/>
      <c r="R293" s="480"/>
      <c r="S293" s="480"/>
      <c r="T293" s="480"/>
      <c r="U293" s="480"/>
      <c r="V293" s="480"/>
      <c r="W293" s="17"/>
      <c r="X293" s="480"/>
      <c r="Y293" s="480"/>
      <c r="Z293" s="480"/>
      <c r="AA293" s="480"/>
      <c r="AB293" s="480"/>
      <c r="AC293" s="480"/>
      <c r="AD293" s="480"/>
      <c r="AE293" s="480"/>
      <c r="AF293" s="480"/>
      <c r="AG293" s="98"/>
      <c r="AH293" s="98"/>
      <c r="AI293" s="14"/>
      <c r="AJ293" s="14"/>
      <c r="AK293" s="14"/>
      <c r="AL293" s="14"/>
      <c r="AM293" s="14"/>
      <c r="AN293" s="21"/>
      <c r="AO293" s="493" t="s">
        <v>746</v>
      </c>
      <c r="AP293" s="485"/>
      <c r="AQ293" s="485"/>
      <c r="AR293" s="485"/>
      <c r="AS293" s="494"/>
      <c r="BA293" s="484" t="s">
        <v>369</v>
      </c>
      <c r="BB293" s="485"/>
      <c r="BC293" s="485"/>
      <c r="BD293" s="485"/>
      <c r="BE293" s="485"/>
      <c r="BF293" s="485"/>
      <c r="BG293" s="486"/>
      <c r="BH293" s="479"/>
      <c r="BJ293" s="14"/>
      <c r="BK293" s="14"/>
      <c r="BL293" s="98"/>
      <c r="BM293" s="480"/>
      <c r="BN293" s="480"/>
      <c r="BO293" s="480"/>
      <c r="BP293" s="480"/>
      <c r="BQ293" s="480"/>
      <c r="BR293" s="480"/>
      <c r="BS293" s="480"/>
      <c r="BT293" s="480"/>
      <c r="BU293" s="480"/>
      <c r="BV293" s="17"/>
      <c r="BW293" s="480"/>
      <c r="BX293" s="480"/>
      <c r="BY293" s="480"/>
      <c r="BZ293" s="480"/>
      <c r="CA293" s="480"/>
      <c r="CB293" s="480"/>
      <c r="CC293" s="480"/>
      <c r="CD293" s="480"/>
      <c r="CE293" s="480"/>
      <c r="CF293" s="98"/>
      <c r="CG293" s="98"/>
      <c r="CH293" s="14"/>
      <c r="CI293" s="14"/>
      <c r="CJ293" s="14"/>
      <c r="CK293" s="14"/>
      <c r="CL293" s="14"/>
      <c r="CM293" s="21"/>
      <c r="CN293" s="493" t="s">
        <v>746</v>
      </c>
      <c r="CO293" s="485"/>
      <c r="CP293" s="485"/>
      <c r="CQ293" s="485"/>
      <c r="CR293" s="494"/>
    </row>
    <row r="294" spans="2:96" ht="26.25" customHeight="1" thickBot="1">
      <c r="B294" s="487"/>
      <c r="C294" s="488"/>
      <c r="D294" s="488"/>
      <c r="E294" s="488"/>
      <c r="F294" s="488"/>
      <c r="G294" s="488"/>
      <c r="H294" s="489"/>
      <c r="I294" s="296"/>
      <c r="J294" s="14" t="s">
        <v>270</v>
      </c>
      <c r="K294" s="14"/>
      <c r="L294" s="351"/>
      <c r="M294" s="98" t="s">
        <v>266</v>
      </c>
      <c r="N294" s="291"/>
      <c r="O294" s="291"/>
      <c r="P294" s="291"/>
      <c r="Q294" s="291"/>
      <c r="R294" s="291"/>
      <c r="S294" s="291"/>
      <c r="T294" s="291"/>
      <c r="U294" s="291"/>
      <c r="V294" s="291"/>
      <c r="W294" s="17"/>
      <c r="X294" s="291"/>
      <c r="Y294" s="291"/>
      <c r="Z294" s="291"/>
      <c r="AA294" s="291"/>
      <c r="AB294" s="291"/>
      <c r="AC294" s="291"/>
      <c r="AD294" s="291"/>
      <c r="AE294" s="291"/>
      <c r="AF294" s="291"/>
      <c r="AG294" s="98"/>
      <c r="AH294" s="98"/>
      <c r="AI294" s="14"/>
      <c r="AJ294" s="14"/>
      <c r="AK294" s="14"/>
      <c r="AL294" s="14"/>
      <c r="AM294" s="14"/>
      <c r="AN294" s="21"/>
      <c r="AO294" s="495"/>
      <c r="AP294" s="488"/>
      <c r="AQ294" s="488"/>
      <c r="AR294" s="488"/>
      <c r="AS294" s="496"/>
      <c r="BA294" s="487"/>
      <c r="BB294" s="488"/>
      <c r="BC294" s="488"/>
      <c r="BD294" s="488"/>
      <c r="BE294" s="488"/>
      <c r="BF294" s="488"/>
      <c r="BG294" s="489"/>
      <c r="BH294" s="171"/>
      <c r="BI294" s="14" t="s">
        <v>270</v>
      </c>
      <c r="BJ294" s="14"/>
      <c r="BK294" s="474">
        <v>4</v>
      </c>
      <c r="BL294" s="98" t="s">
        <v>266</v>
      </c>
      <c r="BM294" s="162"/>
      <c r="BN294" s="162"/>
      <c r="BO294" s="162"/>
      <c r="BP294" s="162"/>
      <c r="BQ294" s="162"/>
      <c r="BR294" s="162"/>
      <c r="BS294" s="162"/>
      <c r="BT294" s="162"/>
      <c r="BU294" s="162"/>
      <c r="BV294" s="17"/>
      <c r="BW294" s="162"/>
      <c r="BX294" s="162"/>
      <c r="BY294" s="162"/>
      <c r="BZ294" s="162"/>
      <c r="CA294" s="162"/>
      <c r="CB294" s="162"/>
      <c r="CC294" s="162"/>
      <c r="CD294" s="162"/>
      <c r="CE294" s="162"/>
      <c r="CF294" s="98"/>
      <c r="CG294" s="98"/>
      <c r="CH294" s="14"/>
      <c r="CI294" s="14"/>
      <c r="CJ294" s="14"/>
      <c r="CK294" s="14"/>
      <c r="CL294" s="14"/>
      <c r="CM294" s="21"/>
      <c r="CN294" s="495"/>
      <c r="CO294" s="488"/>
      <c r="CP294" s="488"/>
      <c r="CQ294" s="488"/>
      <c r="CR294" s="496"/>
    </row>
    <row r="295" spans="2:96" ht="26.25" customHeight="1" thickBot="1">
      <c r="B295" s="487"/>
      <c r="C295" s="488"/>
      <c r="D295" s="488"/>
      <c r="E295" s="488"/>
      <c r="F295" s="488"/>
      <c r="G295" s="488"/>
      <c r="H295" s="489"/>
      <c r="I295" s="296"/>
      <c r="J295" s="14" t="s">
        <v>270</v>
      </c>
      <c r="K295" s="14"/>
      <c r="L295" s="470" t="str">
        <f>IF(L294&lt;&gt;"",L288,"")</f>
        <v/>
      </c>
      <c r="M295" s="625" t="s">
        <v>269</v>
      </c>
      <c r="N295" s="542"/>
      <c r="O295" s="542"/>
      <c r="P295" s="542"/>
      <c r="Q295" s="542"/>
      <c r="R295" s="542"/>
      <c r="S295" s="542"/>
      <c r="T295" s="542"/>
      <c r="U295" s="542"/>
      <c r="V295" s="542"/>
      <c r="W295" s="542"/>
      <c r="X295" s="542"/>
      <c r="Y295" s="542"/>
      <c r="Z295" s="542"/>
      <c r="AA295" s="542"/>
      <c r="AB295" s="542"/>
      <c r="AC295" s="542"/>
      <c r="AD295" s="542"/>
      <c r="AE295" s="542"/>
      <c r="AF295" s="542"/>
      <c r="AG295" s="542"/>
      <c r="AH295" s="542"/>
      <c r="AI295" s="542"/>
      <c r="AJ295" s="542"/>
      <c r="AK295" s="542"/>
      <c r="AL295" s="542"/>
      <c r="AM295" s="542"/>
      <c r="AN295" s="626"/>
      <c r="AO295" s="495"/>
      <c r="AP295" s="488"/>
      <c r="AQ295" s="488"/>
      <c r="AR295" s="488"/>
      <c r="AS295" s="496"/>
      <c r="BA295" s="487"/>
      <c r="BB295" s="488"/>
      <c r="BC295" s="488"/>
      <c r="BD295" s="488"/>
      <c r="BE295" s="488"/>
      <c r="BF295" s="488"/>
      <c r="BG295" s="489"/>
      <c r="BH295" s="171"/>
      <c r="BI295" s="14" t="s">
        <v>270</v>
      </c>
      <c r="BJ295" s="14"/>
      <c r="BK295" s="471">
        <f>IF(BK294&lt;&gt;"",BK288,"")</f>
        <v>4</v>
      </c>
      <c r="BL295" s="625" t="s">
        <v>269</v>
      </c>
      <c r="BM295" s="542"/>
      <c r="BN295" s="542"/>
      <c r="BO295" s="542"/>
      <c r="BP295" s="542"/>
      <c r="BQ295" s="542"/>
      <c r="BR295" s="542"/>
      <c r="BS295" s="542"/>
      <c r="BT295" s="542"/>
      <c r="BU295" s="542"/>
      <c r="BV295" s="542"/>
      <c r="BW295" s="542"/>
      <c r="BX295" s="542"/>
      <c r="BY295" s="542"/>
      <c r="BZ295" s="542"/>
      <c r="CA295" s="542"/>
      <c r="CB295" s="542"/>
      <c r="CC295" s="542"/>
      <c r="CD295" s="542"/>
      <c r="CE295" s="542"/>
      <c r="CF295" s="542"/>
      <c r="CG295" s="542"/>
      <c r="CH295" s="542"/>
      <c r="CI295" s="542"/>
      <c r="CJ295" s="542"/>
      <c r="CK295" s="542"/>
      <c r="CL295" s="542"/>
      <c r="CM295" s="626"/>
      <c r="CN295" s="495"/>
      <c r="CO295" s="488"/>
      <c r="CP295" s="488"/>
      <c r="CQ295" s="488"/>
      <c r="CR295" s="496"/>
    </row>
    <row r="296" spans="2:96" ht="26.25" customHeight="1">
      <c r="B296" s="487"/>
      <c r="C296" s="488"/>
      <c r="D296" s="488"/>
      <c r="E296" s="488"/>
      <c r="F296" s="488"/>
      <c r="G296" s="488"/>
      <c r="H296" s="489"/>
      <c r="I296" s="296"/>
      <c r="J296" s="14" t="s">
        <v>349</v>
      </c>
      <c r="K296" s="14"/>
      <c r="L296" s="14"/>
      <c r="M296" s="98"/>
      <c r="N296" s="291"/>
      <c r="O296" s="291"/>
      <c r="P296" s="291"/>
      <c r="Q296" s="291"/>
      <c r="R296" s="291"/>
      <c r="S296" s="291"/>
      <c r="T296" s="291"/>
      <c r="U296" s="291"/>
      <c r="V296" s="291"/>
      <c r="W296" s="17"/>
      <c r="X296" s="291"/>
      <c r="Y296" s="291"/>
      <c r="Z296" s="291"/>
      <c r="AA296" s="291"/>
      <c r="AB296" s="291"/>
      <c r="AC296" s="291"/>
      <c r="AD296" s="291"/>
      <c r="AE296" s="291"/>
      <c r="AF296" s="291"/>
      <c r="AG296" s="98"/>
      <c r="AH296" s="98"/>
      <c r="AI296" s="14"/>
      <c r="AJ296" s="14"/>
      <c r="AK296" s="14"/>
      <c r="AL296" s="14"/>
      <c r="AM296" s="14"/>
      <c r="AN296" s="21"/>
      <c r="AO296" s="495"/>
      <c r="AP296" s="488"/>
      <c r="AQ296" s="488"/>
      <c r="AR296" s="488"/>
      <c r="AS296" s="496"/>
      <c r="BA296" s="487"/>
      <c r="BB296" s="488"/>
      <c r="BC296" s="488"/>
      <c r="BD296" s="488"/>
      <c r="BE296" s="488"/>
      <c r="BF296" s="488"/>
      <c r="BG296" s="489"/>
      <c r="BH296" s="171"/>
      <c r="BI296" s="14" t="s">
        <v>349</v>
      </c>
      <c r="BJ296" s="14"/>
      <c r="BK296" s="14"/>
      <c r="BL296" s="98"/>
      <c r="BM296" s="162"/>
      <c r="BN296" s="162"/>
      <c r="BO296" s="162"/>
      <c r="BP296" s="162"/>
      <c r="BQ296" s="162"/>
      <c r="BR296" s="162"/>
      <c r="BS296" s="162"/>
      <c r="BT296" s="162"/>
      <c r="BU296" s="162"/>
      <c r="BV296" s="17"/>
      <c r="BW296" s="162"/>
      <c r="BX296" s="162"/>
      <c r="BY296" s="162"/>
      <c r="BZ296" s="162"/>
      <c r="CA296" s="162"/>
      <c r="CB296" s="162"/>
      <c r="CC296" s="162"/>
      <c r="CD296" s="162"/>
      <c r="CE296" s="162"/>
      <c r="CF296" s="98"/>
      <c r="CG296" s="98"/>
      <c r="CH296" s="14"/>
      <c r="CI296" s="14"/>
      <c r="CJ296" s="14"/>
      <c r="CK296" s="14"/>
      <c r="CL296" s="14"/>
      <c r="CM296" s="21"/>
      <c r="CN296" s="495"/>
      <c r="CO296" s="488"/>
      <c r="CP296" s="488"/>
      <c r="CQ296" s="488"/>
      <c r="CR296" s="496"/>
    </row>
    <row r="297" spans="2:96" ht="16.5" customHeight="1" thickBot="1">
      <c r="B297" s="490"/>
      <c r="C297" s="491"/>
      <c r="D297" s="491"/>
      <c r="E297" s="491"/>
      <c r="F297" s="491"/>
      <c r="G297" s="491"/>
      <c r="H297" s="492"/>
      <c r="I297" s="298"/>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25"/>
      <c r="AO297" s="497"/>
      <c r="AP297" s="491"/>
      <c r="AQ297" s="491"/>
      <c r="AR297" s="491"/>
      <c r="AS297" s="498"/>
      <c r="BA297" s="490"/>
      <c r="BB297" s="491"/>
      <c r="BC297" s="491"/>
      <c r="BD297" s="491"/>
      <c r="BE297" s="491"/>
      <c r="BF297" s="491"/>
      <c r="BG297" s="492"/>
      <c r="BH297" s="175"/>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25"/>
      <c r="CN297" s="497"/>
      <c r="CO297" s="491"/>
      <c r="CP297" s="491"/>
      <c r="CQ297" s="491"/>
      <c r="CR297" s="498"/>
    </row>
  </sheetData>
  <sheetProtection selectLockedCells="1"/>
  <mergeCells count="458">
    <mergeCell ref="B134:H157"/>
    <mergeCell ref="B158:H182"/>
    <mergeCell ref="BA134:BG157"/>
    <mergeCell ref="BA158:BG182"/>
    <mergeCell ref="B184:H203"/>
    <mergeCell ref="AO184:AS203"/>
    <mergeCell ref="AO204:AS214"/>
    <mergeCell ref="B204:H214"/>
    <mergeCell ref="BA184:BG203"/>
    <mergeCell ref="BA204:BG214"/>
    <mergeCell ref="P166:Q166"/>
    <mergeCell ref="S185:AN187"/>
    <mergeCell ref="O186:Q186"/>
    <mergeCell ref="O185:P185"/>
    <mergeCell ref="K186:N186"/>
    <mergeCell ref="B183:AS183"/>
    <mergeCell ref="T165:V165"/>
    <mergeCell ref="L139:O140"/>
    <mergeCell ref="K142:N143"/>
    <mergeCell ref="P165:S165"/>
    <mergeCell ref="P155:S155"/>
    <mergeCell ref="T155:V155"/>
    <mergeCell ref="W155:AI155"/>
    <mergeCell ref="P156:AI156"/>
    <mergeCell ref="BK76:BP76"/>
    <mergeCell ref="N106:AG106"/>
    <mergeCell ref="BK85:BP85"/>
    <mergeCell ref="B74:H107"/>
    <mergeCell ref="BA74:BG107"/>
    <mergeCell ref="AO74:AS107"/>
    <mergeCell ref="CN74:CR107"/>
    <mergeCell ref="BM94:CF94"/>
    <mergeCell ref="BM104:CF104"/>
    <mergeCell ref="BR97:CM98"/>
    <mergeCell ref="BI97:BQ98"/>
    <mergeCell ref="BR88:CM89"/>
    <mergeCell ref="S77:AN77"/>
    <mergeCell ref="BR77:CM77"/>
    <mergeCell ref="N103:AG103"/>
    <mergeCell ref="S97:AN98"/>
    <mergeCell ref="BK78:BP78"/>
    <mergeCell ref="BK86:BP86"/>
    <mergeCell ref="N93:AG93"/>
    <mergeCell ref="N95:AG95"/>
    <mergeCell ref="N104:AG104"/>
    <mergeCell ref="N105:AG105"/>
    <mergeCell ref="J88:R89"/>
    <mergeCell ref="J97:R98"/>
    <mergeCell ref="BM71:CF71"/>
    <mergeCell ref="BM72:CF72"/>
    <mergeCell ref="BM58:CF58"/>
    <mergeCell ref="AG4:AO4"/>
    <mergeCell ref="BA24:CR24"/>
    <mergeCell ref="N72:AG72"/>
    <mergeCell ref="CN119:CR126"/>
    <mergeCell ref="CN109:CR117"/>
    <mergeCell ref="N92:AG92"/>
    <mergeCell ref="S88:AN89"/>
    <mergeCell ref="L76:Q76"/>
    <mergeCell ref="X112:AN113"/>
    <mergeCell ref="N94:AG94"/>
    <mergeCell ref="L82:Q82"/>
    <mergeCell ref="L83:Q83"/>
    <mergeCell ref="BM114:BR114"/>
    <mergeCell ref="BM105:CF105"/>
    <mergeCell ref="BK81:BP81"/>
    <mergeCell ref="BK82:BP82"/>
    <mergeCell ref="BK83:BP83"/>
    <mergeCell ref="BK84:BP84"/>
    <mergeCell ref="BM103:CF103"/>
    <mergeCell ref="L77:M77"/>
    <mergeCell ref="L81:Q81"/>
    <mergeCell ref="BJ35:BK35"/>
    <mergeCell ref="BM35:BN35"/>
    <mergeCell ref="R31:AN31"/>
    <mergeCell ref="R33:AN33"/>
    <mergeCell ref="BQ33:CM33"/>
    <mergeCell ref="B19:AS19"/>
    <mergeCell ref="BA10:BG10"/>
    <mergeCell ref="AO10:AS10"/>
    <mergeCell ref="E13:I13"/>
    <mergeCell ref="K13:N13"/>
    <mergeCell ref="BL21:BX21"/>
    <mergeCell ref="BP35:BQ35"/>
    <mergeCell ref="AO20:AS23"/>
    <mergeCell ref="D17:L17"/>
    <mergeCell ref="AB18:AJ18"/>
    <mergeCell ref="BQ31:CM31"/>
    <mergeCell ref="I10:AN10"/>
    <mergeCell ref="M112:R113"/>
    <mergeCell ref="N115:S116"/>
    <mergeCell ref="AO109:AS117"/>
    <mergeCell ref="T124:X125"/>
    <mergeCell ref="J115:M116"/>
    <mergeCell ref="J112:L113"/>
    <mergeCell ref="AG2:AO2"/>
    <mergeCell ref="AG3:AS3"/>
    <mergeCell ref="U3:AC3"/>
    <mergeCell ref="AO38:AS73"/>
    <mergeCell ref="U4:AB4"/>
    <mergeCell ref="B6:AR9"/>
    <mergeCell ref="N17:AD17"/>
    <mergeCell ref="AO25:AS36"/>
    <mergeCell ref="L44:M44"/>
    <mergeCell ref="L43:Q43"/>
    <mergeCell ref="B38:H73"/>
    <mergeCell ref="N69:AG69"/>
    <mergeCell ref="L48:Q48"/>
    <mergeCell ref="L50:Q50"/>
    <mergeCell ref="L51:Q51"/>
    <mergeCell ref="L52:Q52"/>
    <mergeCell ref="S55:AN56"/>
    <mergeCell ref="N58:AG58"/>
    <mergeCell ref="CA250:CM251"/>
    <mergeCell ref="BM280:BT280"/>
    <mergeCell ref="BW284:CE284"/>
    <mergeCell ref="BM137:CB138"/>
    <mergeCell ref="BK139:BN140"/>
    <mergeCell ref="BM115:BR116"/>
    <mergeCell ref="BI115:BL116"/>
    <mergeCell ref="BI112:BK113"/>
    <mergeCell ref="BI121:BK122"/>
    <mergeCell ref="BM123:BR123"/>
    <mergeCell ref="BI124:BL125"/>
    <mergeCell ref="BM124:BR125"/>
    <mergeCell ref="BL121:BQ122"/>
    <mergeCell ref="BW283:CE283"/>
    <mergeCell ref="BM284:BU284"/>
    <mergeCell ref="BO201:BP201"/>
    <mergeCell ref="BJ189:BM189"/>
    <mergeCell ref="BN189:BO189"/>
    <mergeCell ref="BJ190:BM190"/>
    <mergeCell ref="BO139:CH140"/>
    <mergeCell ref="BJ142:BM143"/>
    <mergeCell ref="BI197:BZ197"/>
    <mergeCell ref="BA183:CR183"/>
    <mergeCell ref="BR185:CM187"/>
    <mergeCell ref="BI88:BQ89"/>
    <mergeCell ref="BK77:BL77"/>
    <mergeCell ref="BM70:CF70"/>
    <mergeCell ref="BA133:CR133"/>
    <mergeCell ref="BO165:BR165"/>
    <mergeCell ref="BA108:CR108"/>
    <mergeCell ref="BA286:CR286"/>
    <mergeCell ref="BA216:BG239"/>
    <mergeCell ref="CN216:CR239"/>
    <mergeCell ref="BI217:CE217"/>
    <mergeCell ref="BL220:BQ220"/>
    <mergeCell ref="BS220:BU220"/>
    <mergeCell ref="BR223:CM224"/>
    <mergeCell ref="BJ224:BL224"/>
    <mergeCell ref="BR225:CM227"/>
    <mergeCell ref="BW253:BX253"/>
    <mergeCell ref="BW252:BX252"/>
    <mergeCell ref="BW243:BX243"/>
    <mergeCell ref="CA243:CM244"/>
    <mergeCell ref="BW244:BX244"/>
    <mergeCell ref="BW245:BX245"/>
    <mergeCell ref="BW246:BX246"/>
    <mergeCell ref="BM229:BR229"/>
    <mergeCell ref="BP231:BQ231"/>
    <mergeCell ref="K189:N189"/>
    <mergeCell ref="O189:P189"/>
    <mergeCell ref="B241:H254"/>
    <mergeCell ref="P202:Q202"/>
    <mergeCell ref="O190:P190"/>
    <mergeCell ref="J195:AG196"/>
    <mergeCell ref="B256:H285"/>
    <mergeCell ref="AB243:AN244"/>
    <mergeCell ref="X244:Y244"/>
    <mergeCell ref="X245:Y245"/>
    <mergeCell ref="X246:Y246"/>
    <mergeCell ref="B240:AS240"/>
    <mergeCell ref="K201:N201"/>
    <mergeCell ref="K202:N202"/>
    <mergeCell ref="S225:AN227"/>
    <mergeCell ref="N229:S229"/>
    <mergeCell ref="L230:O230"/>
    <mergeCell ref="L231:O231"/>
    <mergeCell ref="AO216:AS239"/>
    <mergeCell ref="N284:V284"/>
    <mergeCell ref="X284:AF284"/>
    <mergeCell ref="S223:AN224"/>
    <mergeCell ref="K224:M224"/>
    <mergeCell ref="P139:AI140"/>
    <mergeCell ref="O171:AN172"/>
    <mergeCell ref="L165:O166"/>
    <mergeCell ref="N180:AI181"/>
    <mergeCell ref="M160:Z160"/>
    <mergeCell ref="L161:O162"/>
    <mergeCell ref="P161:AI162"/>
    <mergeCell ref="BL288:CM288"/>
    <mergeCell ref="BL295:CM295"/>
    <mergeCell ref="BK144:BN145"/>
    <mergeCell ref="BK155:BN156"/>
    <mergeCell ref="BK165:BN166"/>
    <mergeCell ref="BR212:CM213"/>
    <mergeCell ref="BJ188:BO188"/>
    <mergeCell ref="BM149:BU149"/>
    <mergeCell ref="BK150:BN151"/>
    <mergeCell ref="BO150:CH151"/>
    <mergeCell ref="BJ152:BM153"/>
    <mergeCell ref="BO153:BP153"/>
    <mergeCell ref="BK161:BN162"/>
    <mergeCell ref="BO144:CH145"/>
    <mergeCell ref="BV280:CE280"/>
    <mergeCell ref="BJ163:BM164"/>
    <mergeCell ref="B286:AS286"/>
    <mergeCell ref="S63:AN64"/>
    <mergeCell ref="CN256:CR285"/>
    <mergeCell ref="BN191:BO191"/>
    <mergeCell ref="BJ192:BM192"/>
    <mergeCell ref="BN192:BO192"/>
    <mergeCell ref="BS165:BU165"/>
    <mergeCell ref="CN134:CR157"/>
    <mergeCell ref="CN158:CR182"/>
    <mergeCell ref="Q231:R231"/>
    <mergeCell ref="B255:AS255"/>
    <mergeCell ref="BM160:BZ160"/>
    <mergeCell ref="N283:V283"/>
    <mergeCell ref="BR257:CM260"/>
    <mergeCell ref="BM279:BT279"/>
    <mergeCell ref="BV279:CE279"/>
    <mergeCell ref="BM283:BU283"/>
    <mergeCell ref="AB250:AN251"/>
    <mergeCell ref="BA255:CR255"/>
    <mergeCell ref="BW250:BX250"/>
    <mergeCell ref="BW251:BX251"/>
    <mergeCell ref="BA241:BG254"/>
    <mergeCell ref="CN241:CR254"/>
    <mergeCell ref="AO241:AS254"/>
    <mergeCell ref="AO256:AS285"/>
    <mergeCell ref="BM60:CF60"/>
    <mergeCell ref="BM61:CF61"/>
    <mergeCell ref="BM69:CF69"/>
    <mergeCell ref="BM95:CF95"/>
    <mergeCell ref="AO119:AS126"/>
    <mergeCell ref="M21:Y21"/>
    <mergeCell ref="O28:P28"/>
    <mergeCell ref="O31:P32"/>
    <mergeCell ref="BA38:BG73"/>
    <mergeCell ref="BA25:BG36"/>
    <mergeCell ref="B37:AS37"/>
    <mergeCell ref="B108:AS108"/>
    <mergeCell ref="B118:AS118"/>
    <mergeCell ref="BK22:BL22"/>
    <mergeCell ref="BN22:BO22"/>
    <mergeCell ref="BM59:CF59"/>
    <mergeCell ref="BA118:CR118"/>
    <mergeCell ref="L78:Q78"/>
    <mergeCell ref="L79:Q79"/>
    <mergeCell ref="L80:Q80"/>
    <mergeCell ref="BS124:BW125"/>
    <mergeCell ref="S42:AN42"/>
    <mergeCell ref="N60:AG60"/>
    <mergeCell ref="N61:AG61"/>
    <mergeCell ref="P164:Q164"/>
    <mergeCell ref="N279:U279"/>
    <mergeCell ref="W279:AF279"/>
    <mergeCell ref="N280:U280"/>
    <mergeCell ref="W280:AF280"/>
    <mergeCell ref="X252:Y252"/>
    <mergeCell ref="P201:Q201"/>
    <mergeCell ref="K213:M213"/>
    <mergeCell ref="N174:AI175"/>
    <mergeCell ref="N176:AI177"/>
    <mergeCell ref="N178:AI179"/>
    <mergeCell ref="M200:R200"/>
    <mergeCell ref="K192:N192"/>
    <mergeCell ref="O192:P192"/>
    <mergeCell ref="B215:AS215"/>
    <mergeCell ref="T209:V209"/>
    <mergeCell ref="X250:Y250"/>
    <mergeCell ref="B216:H239"/>
    <mergeCell ref="J217:AF217"/>
    <mergeCell ref="X251:Y251"/>
    <mergeCell ref="K188:P188"/>
    <mergeCell ref="X243:Y243"/>
    <mergeCell ref="R188:AD188"/>
    <mergeCell ref="Q230:R230"/>
    <mergeCell ref="L53:Q53"/>
    <mergeCell ref="J55:R56"/>
    <mergeCell ref="B10:H10"/>
    <mergeCell ref="B25:H36"/>
    <mergeCell ref="B20:H23"/>
    <mergeCell ref="K35:L35"/>
    <mergeCell ref="N35:O35"/>
    <mergeCell ref="Q35:R35"/>
    <mergeCell ref="O27:P27"/>
    <mergeCell ref="L22:M22"/>
    <mergeCell ref="O22:P22"/>
    <mergeCell ref="O29:P29"/>
    <mergeCell ref="O30:P30"/>
    <mergeCell ref="O33:P34"/>
    <mergeCell ref="B24:AS24"/>
    <mergeCell ref="N59:AG59"/>
    <mergeCell ref="L47:Q47"/>
    <mergeCell ref="BH10:CI10"/>
    <mergeCell ref="BK46:BP46"/>
    <mergeCell ref="BK47:BP47"/>
    <mergeCell ref="BK48:BP48"/>
    <mergeCell ref="BK49:BP49"/>
    <mergeCell ref="BK50:BP50"/>
    <mergeCell ref="BQ13:BY13"/>
    <mergeCell ref="BK13:BL13"/>
    <mergeCell ref="BN13:BP13"/>
    <mergeCell ref="BA19:CR19"/>
    <mergeCell ref="CN10:CR10"/>
    <mergeCell ref="BN27:BO27"/>
    <mergeCell ref="BN28:BO28"/>
    <mergeCell ref="BN29:BO29"/>
    <mergeCell ref="BN30:BO30"/>
    <mergeCell ref="BN31:BO32"/>
    <mergeCell ref="BN33:BO34"/>
    <mergeCell ref="CN25:CR36"/>
    <mergeCell ref="CN20:CR23"/>
    <mergeCell ref="BA20:BG23"/>
    <mergeCell ref="BJ17:BR17"/>
    <mergeCell ref="BT17:CL17"/>
    <mergeCell ref="BA37:CR37"/>
    <mergeCell ref="S257:AN260"/>
    <mergeCell ref="M288:AN288"/>
    <mergeCell ref="M295:AN295"/>
    <mergeCell ref="BA256:BG285"/>
    <mergeCell ref="S212:AN213"/>
    <mergeCell ref="J111:W111"/>
    <mergeCell ref="M121:R122"/>
    <mergeCell ref="P144:AI145"/>
    <mergeCell ref="L150:O151"/>
    <mergeCell ref="P150:AI151"/>
    <mergeCell ref="BA119:BG126"/>
    <mergeCell ref="BA109:BG117"/>
    <mergeCell ref="BA128:BG132"/>
    <mergeCell ref="K190:N190"/>
    <mergeCell ref="O169:AN170"/>
    <mergeCell ref="K191:N191"/>
    <mergeCell ref="J197:Y197"/>
    <mergeCell ref="N123:S123"/>
    <mergeCell ref="J124:M125"/>
    <mergeCell ref="J63:R64"/>
    <mergeCell ref="J121:L122"/>
    <mergeCell ref="J206:AF206"/>
    <mergeCell ref="O191:P191"/>
    <mergeCell ref="N71:AG71"/>
    <mergeCell ref="N124:S125"/>
    <mergeCell ref="B127:AS127"/>
    <mergeCell ref="L85:Q85"/>
    <mergeCell ref="L86:Q86"/>
    <mergeCell ref="T115:X116"/>
    <mergeCell ref="B119:H126"/>
    <mergeCell ref="B109:H117"/>
    <mergeCell ref="M220:R220"/>
    <mergeCell ref="T220:V220"/>
    <mergeCell ref="L84:Q84"/>
    <mergeCell ref="B128:H132"/>
    <mergeCell ref="N137:AC138"/>
    <mergeCell ref="N149:V149"/>
    <mergeCell ref="AO134:AS157"/>
    <mergeCell ref="L155:O156"/>
    <mergeCell ref="L144:O145"/>
    <mergeCell ref="AO158:AS182"/>
    <mergeCell ref="B133:AS133"/>
    <mergeCell ref="AO128:AS132"/>
    <mergeCell ref="N131:S131"/>
    <mergeCell ref="K152:N153"/>
    <mergeCell ref="K163:N164"/>
    <mergeCell ref="P153:Q153"/>
    <mergeCell ref="N70:AG70"/>
    <mergeCell ref="N114:S114"/>
    <mergeCell ref="BA127:CR127"/>
    <mergeCell ref="BM92:CF92"/>
    <mergeCell ref="BM93:CF93"/>
    <mergeCell ref="BI111:BV111"/>
    <mergeCell ref="BM106:CF106"/>
    <mergeCell ref="BS115:BW116"/>
    <mergeCell ref="CN128:CR132"/>
    <mergeCell ref="J74:Q75"/>
    <mergeCell ref="R74:AN75"/>
    <mergeCell ref="BI74:BP75"/>
    <mergeCell ref="BQ74:CM75"/>
    <mergeCell ref="BK79:BP79"/>
    <mergeCell ref="BK80:BP80"/>
    <mergeCell ref="X131:AN131"/>
    <mergeCell ref="CN38:CR73"/>
    <mergeCell ref="BW112:CM113"/>
    <mergeCell ref="BM131:BR131"/>
    <mergeCell ref="BW131:CM131"/>
    <mergeCell ref="BL112:BQ113"/>
    <mergeCell ref="BI63:BQ64"/>
    <mergeCell ref="BR63:CM64"/>
    <mergeCell ref="BR55:CM56"/>
    <mergeCell ref="BJ186:BM186"/>
    <mergeCell ref="BO161:CH162"/>
    <mergeCell ref="BM174:CH175"/>
    <mergeCell ref="BM176:CH177"/>
    <mergeCell ref="BN171:CM172"/>
    <mergeCell ref="BN169:CM170"/>
    <mergeCell ref="BM178:CH179"/>
    <mergeCell ref="BM180:CH181"/>
    <mergeCell ref="BO155:BR155"/>
    <mergeCell ref="BS155:BU155"/>
    <mergeCell ref="BV155:CH155"/>
    <mergeCell ref="BO156:CH156"/>
    <mergeCell ref="BO166:BP166"/>
    <mergeCell ref="BO164:BP164"/>
    <mergeCell ref="X283:AF283"/>
    <mergeCell ref="BS209:BU209"/>
    <mergeCell ref="X253:Y253"/>
    <mergeCell ref="M209:R209"/>
    <mergeCell ref="BA215:CR215"/>
    <mergeCell ref="BA240:CR240"/>
    <mergeCell ref="BJ201:BM201"/>
    <mergeCell ref="BJ202:BM202"/>
    <mergeCell ref="BK230:BN230"/>
    <mergeCell ref="BK231:BN231"/>
    <mergeCell ref="BP230:BQ230"/>
    <mergeCell ref="CN204:CR214"/>
    <mergeCell ref="BI206:CE206"/>
    <mergeCell ref="BL209:BQ209"/>
    <mergeCell ref="BJ213:BL213"/>
    <mergeCell ref="CN184:CR203"/>
    <mergeCell ref="BN186:BP186"/>
    <mergeCell ref="BN185:BO185"/>
    <mergeCell ref="BQ188:CC188"/>
    <mergeCell ref="BO202:BP202"/>
    <mergeCell ref="BN190:BO190"/>
    <mergeCell ref="BL200:BQ200"/>
    <mergeCell ref="BI195:CF196"/>
    <mergeCell ref="BJ191:BM191"/>
    <mergeCell ref="BK53:BP53"/>
    <mergeCell ref="BI55:BQ56"/>
    <mergeCell ref="BK51:BP51"/>
    <mergeCell ref="BM40:BR40"/>
    <mergeCell ref="BK43:BP43"/>
    <mergeCell ref="BK44:BL44"/>
    <mergeCell ref="BK45:BP45"/>
    <mergeCell ref="T40:W40"/>
    <mergeCell ref="BS40:BV40"/>
    <mergeCell ref="BW40:CE40"/>
    <mergeCell ref="X40:AF40"/>
    <mergeCell ref="S44:AN44"/>
    <mergeCell ref="BR44:CM44"/>
    <mergeCell ref="BK52:BP52"/>
    <mergeCell ref="N40:S40"/>
    <mergeCell ref="L45:Q45"/>
    <mergeCell ref="L49:Q49"/>
    <mergeCell ref="BR42:CM42"/>
    <mergeCell ref="L46:Q46"/>
    <mergeCell ref="B292:AS292"/>
    <mergeCell ref="BA292:CR292"/>
    <mergeCell ref="B293:H297"/>
    <mergeCell ref="BA293:BG297"/>
    <mergeCell ref="AO293:AS297"/>
    <mergeCell ref="B287:H291"/>
    <mergeCell ref="AO287:AS291"/>
    <mergeCell ref="CN287:CR291"/>
    <mergeCell ref="BA287:BG291"/>
    <mergeCell ref="CN293:CR297"/>
  </mergeCells>
  <phoneticPr fontId="2"/>
  <conditionalFormatting sqref="O192:P192">
    <cfRule type="expression" dxfId="93" priority="112">
      <formula>AND($O$186&lt;&gt;"",$O$186&lt;&gt;"")</formula>
    </cfRule>
  </conditionalFormatting>
  <conditionalFormatting sqref="O191:P191">
    <cfRule type="expression" dxfId="92" priority="113">
      <formula>AND($O$186&lt;&gt;"",OR($O$186="0.5m～3.0m",$O$186="3.0m～5.0m",$O$186="5.0m～10.0m"))</formula>
    </cfRule>
  </conditionalFormatting>
  <conditionalFormatting sqref="O190:P190">
    <cfRule type="expression" dxfId="91" priority="114">
      <formula>AND($O$186&lt;&gt;"",OR($O$186="3.0m～5.0m",$O$186="5.0m～10.0m"))</formula>
    </cfRule>
  </conditionalFormatting>
  <conditionalFormatting sqref="O189:P189">
    <cfRule type="expression" dxfId="90" priority="115">
      <formula>AND($O$186&lt;&gt;"",$O$186="5.0m～10.0m")</formula>
    </cfRule>
  </conditionalFormatting>
  <conditionalFormatting sqref="Z197:Z198">
    <cfRule type="containsText" dxfId="89" priority="96" operator="containsText" text="可能です">
      <formula>NOT(ISERROR(SEARCH("可能です",Z197)))</formula>
    </cfRule>
    <cfRule type="containsText" dxfId="88" priority="97" operator="containsText" text="避けてください">
      <formula>NOT(ISERROR(SEARCH("避けてください",Z197)))</formula>
    </cfRule>
  </conditionalFormatting>
  <conditionalFormatting sqref="CA197:CA198">
    <cfRule type="containsText" dxfId="87" priority="84" operator="containsText" text="可能です">
      <formula>NOT(ISERROR(SEARCH("可能です",CA197)))</formula>
    </cfRule>
    <cfRule type="containsText" dxfId="86" priority="85" operator="containsText" text="避けてください">
      <formula>NOT(ISERROR(SEARCH("避けてください",CA197)))</formula>
    </cfRule>
  </conditionalFormatting>
  <conditionalFormatting sqref="N131:S131">
    <cfRule type="expression" dxfId="85" priority="82">
      <formula>$AU$13=TRUE</formula>
    </cfRule>
  </conditionalFormatting>
  <conditionalFormatting sqref="M209:R209">
    <cfRule type="expression" dxfId="84" priority="13">
      <formula>$AU$197="可能です"</formula>
    </cfRule>
    <cfRule type="expression" dxfId="83" priority="76">
      <formula>$AT$13=TRUE</formula>
    </cfRule>
  </conditionalFormatting>
  <conditionalFormatting sqref="N210 N123:S125">
    <cfRule type="expression" dxfId="82" priority="75">
      <formula>$AT$13=TRUE</formula>
    </cfRule>
  </conditionalFormatting>
  <conditionalFormatting sqref="N211:Q211">
    <cfRule type="expression" dxfId="81" priority="74">
      <formula>$AT$13=TRUE</formula>
    </cfRule>
  </conditionalFormatting>
  <conditionalFormatting sqref="T209:V209">
    <cfRule type="expression" dxfId="80" priority="12">
      <formula>$AU$197="可能です"</formula>
    </cfRule>
    <cfRule type="expression" dxfId="79" priority="73">
      <formula>$AT$13=TRUE</formula>
    </cfRule>
  </conditionalFormatting>
  <conditionalFormatting sqref="P201:Q202">
    <cfRule type="expression" dxfId="78" priority="70">
      <formula>$AT$13=TRUE</formula>
    </cfRule>
  </conditionalFormatting>
  <conditionalFormatting sqref="M220:R220">
    <cfRule type="expression" dxfId="77" priority="69">
      <formula>$AU$13=TRUE</formula>
    </cfRule>
  </conditionalFormatting>
  <conditionalFormatting sqref="T220:V220">
    <cfRule type="expression" dxfId="76" priority="68">
      <formula>AU$13=TRUE</formula>
    </cfRule>
  </conditionalFormatting>
  <conditionalFormatting sqref="N221">
    <cfRule type="expression" dxfId="75" priority="67">
      <formula>$AU$13=TRUE</formula>
    </cfRule>
  </conditionalFormatting>
  <conditionalFormatting sqref="N222:Q222">
    <cfRule type="expression" dxfId="74" priority="66">
      <formula>$AU$13=TRUE</formula>
    </cfRule>
  </conditionalFormatting>
  <conditionalFormatting sqref="BL220:BQ220">
    <cfRule type="expression" dxfId="73" priority="62">
      <formula>#REF!=TRUE</formula>
    </cfRule>
  </conditionalFormatting>
  <conditionalFormatting sqref="BS220:BU220">
    <cfRule type="expression" dxfId="72" priority="61">
      <formula>#REF!=TRUE</formula>
    </cfRule>
  </conditionalFormatting>
  <conditionalFormatting sqref="BM221">
    <cfRule type="expression" dxfId="71" priority="60">
      <formula>#REF!=TRUE</formula>
    </cfRule>
  </conditionalFormatting>
  <conditionalFormatting sqref="BM222:BP222">
    <cfRule type="expression" dxfId="70" priority="59">
      <formula>#REF!=TRUE</formula>
    </cfRule>
  </conditionalFormatting>
  <conditionalFormatting sqref="BN223:BN225">
    <cfRule type="expression" dxfId="69" priority="58">
      <formula>#REF!=TRUE</formula>
    </cfRule>
  </conditionalFormatting>
  <conditionalFormatting sqref="BM229:BR229">
    <cfRule type="expression" dxfId="68" priority="57">
      <formula>#REF!=TRUE</formula>
    </cfRule>
  </conditionalFormatting>
  <conditionalFormatting sqref="BP230:BQ230 BP232:BQ238">
    <cfRule type="expression" dxfId="67" priority="56">
      <formula>#REF!=TRUE</formula>
    </cfRule>
  </conditionalFormatting>
  <conditionalFormatting sqref="M112:R113">
    <cfRule type="expression" dxfId="66" priority="122">
      <formula>$AT$13=TRUE</formula>
    </cfRule>
  </conditionalFormatting>
  <conditionalFormatting sqref="N114:S116">
    <cfRule type="expression" dxfId="65" priority="123">
      <formula>$AT$13=TRUE</formula>
    </cfRule>
  </conditionalFormatting>
  <conditionalFormatting sqref="M121:R122">
    <cfRule type="expression" dxfId="64" priority="125">
      <formula>$AT$13=TRUE</formula>
    </cfRule>
  </conditionalFormatting>
  <conditionalFormatting sqref="Q230:R230">
    <cfRule type="expression" dxfId="63" priority="53">
      <formula>$AU$13=TRUE</formula>
    </cfRule>
  </conditionalFormatting>
  <conditionalFormatting sqref="BO202:BP202">
    <cfRule type="expression" dxfId="62" priority="52">
      <formula>$AT$13=TRUE</formula>
    </cfRule>
  </conditionalFormatting>
  <conditionalFormatting sqref="Q231:R231">
    <cfRule type="expression" dxfId="61" priority="51">
      <formula>$AU$13=TRUE</formula>
    </cfRule>
  </conditionalFormatting>
  <conditionalFormatting sqref="BP231:BQ231">
    <cfRule type="expression" dxfId="60" priority="50">
      <formula>$AU$13=TRUE</formula>
    </cfRule>
  </conditionalFormatting>
  <conditionalFormatting sqref="J197:J198">
    <cfRule type="expression" dxfId="59" priority="140">
      <formula>$Z$197="可能です"</formula>
    </cfRule>
    <cfRule type="expression" dxfId="58" priority="141">
      <formula>$Z$197="避けてください"</formula>
    </cfRule>
  </conditionalFormatting>
  <conditionalFormatting sqref="BI197:BI198">
    <cfRule type="expression" dxfId="57" priority="142">
      <formula>$CA$197="可能です"</formula>
    </cfRule>
    <cfRule type="expression" dxfId="56" priority="143">
      <formula>$CA$197="避けてください"</formula>
    </cfRule>
  </conditionalFormatting>
  <conditionalFormatting sqref="BN192:BO192">
    <cfRule type="expression" dxfId="55" priority="44">
      <formula>AND($BN$186&lt;&gt;"",$BN$186&lt;&gt;"")</formula>
    </cfRule>
  </conditionalFormatting>
  <conditionalFormatting sqref="BN191:BO191">
    <cfRule type="expression" dxfId="54" priority="45">
      <formula>AND($BN$186&lt;&gt;"",OR($BN$186="0.5m～3.0m",$BN$186="3.0m～5.0m",$BN$186="5.0m～10.0m"))</formula>
    </cfRule>
  </conditionalFormatting>
  <conditionalFormatting sqref="BN190:BO190">
    <cfRule type="expression" dxfId="53" priority="46">
      <formula>AND($BN$186&lt;&gt;"",OR($BN$186="3.0m～5.0m",$BN$186="5.0m～10.0m"))</formula>
    </cfRule>
  </conditionalFormatting>
  <conditionalFormatting sqref="BN189:BO189">
    <cfRule type="expression" dxfId="52" priority="47">
      <formula>AND($BN$186&lt;&gt;"",$BN$186="5.0m～10.0m")</formula>
    </cfRule>
  </conditionalFormatting>
  <conditionalFormatting sqref="BM131:BR131">
    <cfRule type="expression" dxfId="51" priority="43">
      <formula>$CT$13=TRUE</formula>
    </cfRule>
  </conditionalFormatting>
  <conditionalFormatting sqref="BL112:BQ113">
    <cfRule type="expression" dxfId="50" priority="42">
      <formula>$CS$13=TRUE</formula>
    </cfRule>
  </conditionalFormatting>
  <conditionalFormatting sqref="BM114:BR114">
    <cfRule type="expression" dxfId="49" priority="41">
      <formula>$CS$13=TRUE</formula>
    </cfRule>
  </conditionalFormatting>
  <conditionalFormatting sqref="BM115:BR116">
    <cfRule type="expression" dxfId="48" priority="40">
      <formula>$CS$13=TRUE</formula>
    </cfRule>
  </conditionalFormatting>
  <conditionalFormatting sqref="BL121:BQ122">
    <cfRule type="expression" dxfId="47" priority="39">
      <formula>$CS$13=TRUE</formula>
    </cfRule>
  </conditionalFormatting>
  <conditionalFormatting sqref="BM123:BR123">
    <cfRule type="expression" dxfId="46" priority="38">
      <formula>$CS$13=TRUE</formula>
    </cfRule>
  </conditionalFormatting>
  <conditionalFormatting sqref="BM124:BR125">
    <cfRule type="expression" dxfId="45" priority="37">
      <formula>$CS$13=TRUE</formula>
    </cfRule>
  </conditionalFormatting>
  <conditionalFormatting sqref="M200:R200">
    <cfRule type="expression" dxfId="44" priority="16">
      <formula>$AU$197="避けてください"</formula>
    </cfRule>
    <cfRule type="expression" dxfId="43" priority="35">
      <formula>$AT$13=TRUE</formula>
    </cfRule>
  </conditionalFormatting>
  <conditionalFormatting sqref="O212">
    <cfRule type="expression" dxfId="42" priority="34">
      <formula>$AT$13=TRUE</formula>
    </cfRule>
  </conditionalFormatting>
  <conditionalFormatting sqref="O213">
    <cfRule type="expression" dxfId="41" priority="33">
      <formula>$AT$13=TRUE</formula>
    </cfRule>
  </conditionalFormatting>
  <conditionalFormatting sqref="O185">
    <cfRule type="expression" dxfId="40" priority="32">
      <formula>$AT$13=TRUE</formula>
    </cfRule>
  </conditionalFormatting>
  <conditionalFormatting sqref="O186">
    <cfRule type="expression" dxfId="39" priority="31">
      <formula>$AT$13=TRUE</formula>
    </cfRule>
  </conditionalFormatting>
  <conditionalFormatting sqref="O223">
    <cfRule type="expression" dxfId="38" priority="30">
      <formula>$AU$13=TRUE</formula>
    </cfRule>
  </conditionalFormatting>
  <conditionalFormatting sqref="O224">
    <cfRule type="expression" dxfId="37" priority="29">
      <formula>$AU$13=TRUE</formula>
    </cfRule>
  </conditionalFormatting>
  <conditionalFormatting sqref="O225">
    <cfRule type="expression" dxfId="36" priority="28">
      <formula>$AU$13=TRUE</formula>
    </cfRule>
  </conditionalFormatting>
  <conditionalFormatting sqref="N229:S229">
    <cfRule type="expression" dxfId="35" priority="27">
      <formula>$AU$13=TRUE</formula>
    </cfRule>
  </conditionalFormatting>
  <conditionalFormatting sqref="BL209:BQ209">
    <cfRule type="expression" dxfId="34" priority="5">
      <formula>$CA$197="可能です"</formula>
    </cfRule>
    <cfRule type="expression" dxfId="33" priority="26">
      <formula>$CS$13=TRUE</formula>
    </cfRule>
  </conditionalFormatting>
  <conditionalFormatting sqref="BS209:BU209">
    <cfRule type="expression" dxfId="32" priority="4">
      <formula>$CA$197="可能です"</formula>
    </cfRule>
    <cfRule type="expression" dxfId="31" priority="25">
      <formula>$CS$13=TRUE</formula>
    </cfRule>
  </conditionalFormatting>
  <conditionalFormatting sqref="BM210">
    <cfRule type="expression" dxfId="30" priority="24">
      <formula>$CS$13=TRUE</formula>
    </cfRule>
  </conditionalFormatting>
  <conditionalFormatting sqref="BM211:BP211">
    <cfRule type="expression" dxfId="29" priority="23">
      <formula>$CS$13=TRUE</formula>
    </cfRule>
  </conditionalFormatting>
  <conditionalFormatting sqref="BN212">
    <cfRule type="expression" dxfId="28" priority="22">
      <formula>$CS$13=TRUE</formula>
    </cfRule>
  </conditionalFormatting>
  <conditionalFormatting sqref="BN213">
    <cfRule type="expression" dxfId="27" priority="21">
      <formula>$CS$13=TRUE</formula>
    </cfRule>
  </conditionalFormatting>
  <conditionalFormatting sqref="BN185">
    <cfRule type="expression" dxfId="26" priority="20">
      <formula>$CS$13=TRUE</formula>
    </cfRule>
  </conditionalFormatting>
  <conditionalFormatting sqref="BN186">
    <cfRule type="expression" dxfId="25" priority="19">
      <formula>$CS$13=TRUE</formula>
    </cfRule>
  </conditionalFormatting>
  <conditionalFormatting sqref="O210">
    <cfRule type="expression" dxfId="24" priority="18">
      <formula>$AT$13=TRUE</formula>
    </cfRule>
  </conditionalFormatting>
  <conditionalFormatting sqref="BN210">
    <cfRule type="expression" dxfId="23" priority="17">
      <formula>$CS$13=TRUE</formula>
    </cfRule>
  </conditionalFormatting>
  <conditionalFormatting sqref="P201:Q201">
    <cfRule type="expression" dxfId="22" priority="15">
      <formula>$AU$197="避けてください"</formula>
    </cfRule>
  </conditionalFormatting>
  <conditionalFormatting sqref="P202:Q202">
    <cfRule type="expression" dxfId="21" priority="14">
      <formula>$AU$197="避けてください"</formula>
    </cfRule>
  </conditionalFormatting>
  <conditionalFormatting sqref="N210:N211">
    <cfRule type="expression" dxfId="20" priority="11">
      <formula>$AU$197="可能です"</formula>
    </cfRule>
  </conditionalFormatting>
  <conditionalFormatting sqref="O210:O211">
    <cfRule type="expression" dxfId="19" priority="10">
      <formula>$AU$197="可能です"</formula>
    </cfRule>
  </conditionalFormatting>
  <conditionalFormatting sqref="P211:Q211">
    <cfRule type="expression" dxfId="18" priority="9">
      <formula>$AU$197="可能です"</formula>
    </cfRule>
  </conditionalFormatting>
  <conditionalFormatting sqref="O212:O213">
    <cfRule type="expression" dxfId="17" priority="8">
      <formula>$AU$197="可能です"</formula>
    </cfRule>
  </conditionalFormatting>
  <conditionalFormatting sqref="BL200:BQ200">
    <cfRule type="expression" dxfId="16" priority="7">
      <formula>$CA$197="避けてください"</formula>
    </cfRule>
  </conditionalFormatting>
  <conditionalFormatting sqref="BO201:BP202">
    <cfRule type="expression" dxfId="15" priority="6">
      <formula>$CA$197="避けてください"</formula>
    </cfRule>
  </conditionalFormatting>
  <conditionalFormatting sqref="BM210:BN211">
    <cfRule type="expression" dxfId="14" priority="3">
      <formula>$CA$197="可能です"</formula>
    </cfRule>
  </conditionalFormatting>
  <conditionalFormatting sqref="BO211:BP211">
    <cfRule type="expression" dxfId="13" priority="2">
      <formula>$CA$197="可能です"</formula>
    </cfRule>
  </conditionalFormatting>
  <conditionalFormatting sqref="BN212:BN213">
    <cfRule type="expression" dxfId="12" priority="1">
      <formula>$CA$197="可能です"</formula>
    </cfRule>
  </conditionalFormatting>
  <dataValidations count="3">
    <dataValidation type="list" allowBlank="1" showInputMessage="1" showErrorMessage="1" sqref="BN225 O225">
      <formula1>"1,2,3,4,5"</formula1>
    </dataValidation>
    <dataValidation type="list" allowBlank="1" showInputMessage="1" showErrorMessage="1" sqref="O185 BN185">
      <formula1>"1階,2階,3階,4階,5階以上"</formula1>
    </dataValidation>
    <dataValidation type="list" allowBlank="1" showInputMessage="1" showErrorMessage="1" sqref="O186 BN186:BP186">
      <formula1>"0～0.5m,0.5m～3.0m,3.0m～5.0m,5.0m～10.0m"</formula1>
    </dataValidation>
  </dataValidations>
  <printOptions horizontalCentered="1"/>
  <pageMargins left="0.39370078740157483" right="0.39370078740157483" top="0.19685039370078741" bottom="0" header="0.59055118110236227" footer="3.937007874015748E-2"/>
  <pageSetup paperSize="8" scale="65" fitToHeight="0" orientation="landscape" r:id="rId1"/>
  <headerFooter scaleWithDoc="0">
    <oddFooter>&amp;C&amp;P</oddFooter>
  </headerFooter>
  <rowBreaks count="6" manualBreakCount="6">
    <brk id="36" max="16383" man="1"/>
    <brk id="73" max="16383" man="1"/>
    <brk id="107" max="16383" man="1"/>
    <brk id="157" max="16383" man="1"/>
    <brk id="203" max="16383" man="1"/>
    <brk id="254" max="16383" man="1"/>
  </rowBreaks>
  <colBreaks count="1" manualBreakCount="1">
    <brk id="1" min="1" max="182" man="1"/>
  </colBreaks>
  <ignoredErrors>
    <ignoredError sqref="L44 T165 BS155 BS165 T155 P166 BO166 X243 X245 X250 X252 BM229 L295 N229 N131 BM131 M20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4343" r:id="rId4" name="Check Box 7">
              <controlPr locked="0" defaultSize="0" autoFill="0" autoLine="0" autoPict="0">
                <anchor moveWithCells="1">
                  <from>
                    <xdr:col>10</xdr:col>
                    <xdr:colOff>47625</xdr:colOff>
                    <xdr:row>56</xdr:row>
                    <xdr:rowOff>66675</xdr:rowOff>
                  </from>
                  <to>
                    <xdr:col>11</xdr:col>
                    <xdr:colOff>66675</xdr:colOff>
                    <xdr:row>56</xdr:row>
                    <xdr:rowOff>314325</xdr:rowOff>
                  </to>
                </anchor>
              </controlPr>
            </control>
          </mc:Choice>
        </mc:AlternateContent>
        <mc:AlternateContent xmlns:mc="http://schemas.openxmlformats.org/markup-compatibility/2006">
          <mc:Choice Requires="x14">
            <control shapeId="14346" r:id="rId5" name="Check Box 10">
              <controlPr defaultSize="0" autoFill="0" autoLine="0" autoPict="0">
                <anchor moveWithCells="1">
                  <from>
                    <xdr:col>10</xdr:col>
                    <xdr:colOff>38100</xdr:colOff>
                    <xdr:row>64</xdr:row>
                    <xdr:rowOff>38100</xdr:rowOff>
                  </from>
                  <to>
                    <xdr:col>11</xdr:col>
                    <xdr:colOff>47625</xdr:colOff>
                    <xdr:row>64</xdr:row>
                    <xdr:rowOff>295275</xdr:rowOff>
                  </to>
                </anchor>
              </controlPr>
            </control>
          </mc:Choice>
        </mc:AlternateContent>
        <mc:AlternateContent xmlns:mc="http://schemas.openxmlformats.org/markup-compatibility/2006">
          <mc:Choice Requires="x14">
            <control shapeId="14347" r:id="rId6" name="Check Box 11">
              <controlPr defaultSize="0" autoFill="0" autoLine="0" autoPict="0">
                <anchor moveWithCells="1">
                  <from>
                    <xdr:col>10</xdr:col>
                    <xdr:colOff>38100</xdr:colOff>
                    <xdr:row>65</xdr:row>
                    <xdr:rowOff>19050</xdr:rowOff>
                  </from>
                  <to>
                    <xdr:col>11</xdr:col>
                    <xdr:colOff>47625</xdr:colOff>
                    <xdr:row>65</xdr:row>
                    <xdr:rowOff>257175</xdr:rowOff>
                  </to>
                </anchor>
              </controlPr>
            </control>
          </mc:Choice>
        </mc:AlternateContent>
        <mc:AlternateContent xmlns:mc="http://schemas.openxmlformats.org/markup-compatibility/2006">
          <mc:Choice Requires="x14">
            <control shapeId="14348" r:id="rId7" name="Check Box 12">
              <controlPr defaultSize="0" autoFill="0" autoLine="0" autoPict="0">
                <anchor moveWithCells="1">
                  <from>
                    <xdr:col>10</xdr:col>
                    <xdr:colOff>38100</xdr:colOff>
                    <xdr:row>66</xdr:row>
                    <xdr:rowOff>38100</xdr:rowOff>
                  </from>
                  <to>
                    <xdr:col>11</xdr:col>
                    <xdr:colOff>47625</xdr:colOff>
                    <xdr:row>66</xdr:row>
                    <xdr:rowOff>295275</xdr:rowOff>
                  </to>
                </anchor>
              </controlPr>
            </control>
          </mc:Choice>
        </mc:AlternateContent>
        <mc:AlternateContent xmlns:mc="http://schemas.openxmlformats.org/markup-compatibility/2006">
          <mc:Choice Requires="x14">
            <control shapeId="14349" r:id="rId8" name="Check Box 13">
              <controlPr defaultSize="0" autoFill="0" autoLine="0" autoPict="0">
                <anchor moveWithCells="1">
                  <from>
                    <xdr:col>10</xdr:col>
                    <xdr:colOff>38100</xdr:colOff>
                    <xdr:row>67</xdr:row>
                    <xdr:rowOff>38100</xdr:rowOff>
                  </from>
                  <to>
                    <xdr:col>11</xdr:col>
                    <xdr:colOff>47625</xdr:colOff>
                    <xdr:row>67</xdr:row>
                    <xdr:rowOff>295275</xdr:rowOff>
                  </to>
                </anchor>
              </controlPr>
            </control>
          </mc:Choice>
        </mc:AlternateContent>
        <mc:AlternateContent xmlns:mc="http://schemas.openxmlformats.org/markup-compatibility/2006">
          <mc:Choice Requires="x14">
            <control shapeId="14350" r:id="rId9" name="Check Box 14">
              <controlPr defaultSize="0" autoFill="0" autoLine="0" autoPict="0">
                <anchor moveWithCells="1">
                  <from>
                    <xdr:col>10</xdr:col>
                    <xdr:colOff>38100</xdr:colOff>
                    <xdr:row>89</xdr:row>
                    <xdr:rowOff>57150</xdr:rowOff>
                  </from>
                  <to>
                    <xdr:col>11</xdr:col>
                    <xdr:colOff>47625</xdr:colOff>
                    <xdr:row>89</xdr:row>
                    <xdr:rowOff>314325</xdr:rowOff>
                  </to>
                </anchor>
              </controlPr>
            </control>
          </mc:Choice>
        </mc:AlternateContent>
        <mc:AlternateContent xmlns:mc="http://schemas.openxmlformats.org/markup-compatibility/2006">
          <mc:Choice Requires="x14">
            <control shapeId="14351" r:id="rId10" name="Check Box 15">
              <controlPr defaultSize="0" autoFill="0" autoLine="0" autoPict="0">
                <anchor moveWithCells="1">
                  <from>
                    <xdr:col>10</xdr:col>
                    <xdr:colOff>38100</xdr:colOff>
                    <xdr:row>98</xdr:row>
                    <xdr:rowOff>57150</xdr:rowOff>
                  </from>
                  <to>
                    <xdr:col>11</xdr:col>
                    <xdr:colOff>57150</xdr:colOff>
                    <xdr:row>98</xdr:row>
                    <xdr:rowOff>314325</xdr:rowOff>
                  </to>
                </anchor>
              </controlPr>
            </control>
          </mc:Choice>
        </mc:AlternateContent>
        <mc:AlternateContent xmlns:mc="http://schemas.openxmlformats.org/markup-compatibility/2006">
          <mc:Choice Requires="x14">
            <control shapeId="14352" r:id="rId11" name="Check Box 16">
              <controlPr defaultSize="0" autoFill="0" autoLine="0" autoPict="0">
                <anchor moveWithCells="1">
                  <from>
                    <xdr:col>10</xdr:col>
                    <xdr:colOff>38100</xdr:colOff>
                    <xdr:row>99</xdr:row>
                    <xdr:rowOff>57150</xdr:rowOff>
                  </from>
                  <to>
                    <xdr:col>11</xdr:col>
                    <xdr:colOff>57150</xdr:colOff>
                    <xdr:row>99</xdr:row>
                    <xdr:rowOff>314325</xdr:rowOff>
                  </to>
                </anchor>
              </controlPr>
            </control>
          </mc:Choice>
        </mc:AlternateContent>
        <mc:AlternateContent xmlns:mc="http://schemas.openxmlformats.org/markup-compatibility/2006">
          <mc:Choice Requires="x14">
            <control shapeId="14359" r:id="rId12" name="Check Box 23">
              <controlPr defaultSize="0" autoFill="0" autoLine="0" autoPict="0">
                <anchor moveWithCells="1">
                  <from>
                    <xdr:col>13</xdr:col>
                    <xdr:colOff>104775</xdr:colOff>
                    <xdr:row>209</xdr:row>
                    <xdr:rowOff>19050</xdr:rowOff>
                  </from>
                  <to>
                    <xdr:col>14</xdr:col>
                    <xdr:colOff>66675</xdr:colOff>
                    <xdr:row>210</xdr:row>
                    <xdr:rowOff>0</xdr:rowOff>
                  </to>
                </anchor>
              </controlPr>
            </control>
          </mc:Choice>
        </mc:AlternateContent>
        <mc:AlternateContent xmlns:mc="http://schemas.openxmlformats.org/markup-compatibility/2006">
          <mc:Choice Requires="x14">
            <control shapeId="14361" r:id="rId13" name="Check Box 25">
              <controlPr defaultSize="0" autoFill="0" autoLine="0" autoPict="0">
                <anchor moveWithCells="1">
                  <from>
                    <xdr:col>13</xdr:col>
                    <xdr:colOff>104775</xdr:colOff>
                    <xdr:row>210</xdr:row>
                    <xdr:rowOff>19050</xdr:rowOff>
                  </from>
                  <to>
                    <xdr:col>14</xdr:col>
                    <xdr:colOff>66675</xdr:colOff>
                    <xdr:row>211</xdr:row>
                    <xdr:rowOff>0</xdr:rowOff>
                  </to>
                </anchor>
              </controlPr>
            </control>
          </mc:Choice>
        </mc:AlternateContent>
        <mc:AlternateContent xmlns:mc="http://schemas.openxmlformats.org/markup-compatibility/2006">
          <mc:Choice Requires="x14">
            <control shapeId="14395" r:id="rId14" name="Check Box 59">
              <controlPr locked="0" defaultSize="0" autoFill="0" autoLine="0" autoPict="0">
                <anchor moveWithCells="1">
                  <from>
                    <xdr:col>10</xdr:col>
                    <xdr:colOff>47625</xdr:colOff>
                    <xdr:row>57</xdr:row>
                    <xdr:rowOff>76200</xdr:rowOff>
                  </from>
                  <to>
                    <xdr:col>11</xdr:col>
                    <xdr:colOff>104775</xdr:colOff>
                    <xdr:row>58</xdr:row>
                    <xdr:rowOff>0</xdr:rowOff>
                  </to>
                </anchor>
              </controlPr>
            </control>
          </mc:Choice>
        </mc:AlternateContent>
        <mc:AlternateContent xmlns:mc="http://schemas.openxmlformats.org/markup-compatibility/2006">
          <mc:Choice Requires="x14">
            <control shapeId="14400" r:id="rId15" name="Check Box 64">
              <controlPr defaultSize="0" autoFill="0" autoLine="0" autoPict="0">
                <anchor moveWithCells="1">
                  <from>
                    <xdr:col>10</xdr:col>
                    <xdr:colOff>38100</xdr:colOff>
                    <xdr:row>68</xdr:row>
                    <xdr:rowOff>76200</xdr:rowOff>
                  </from>
                  <to>
                    <xdr:col>11</xdr:col>
                    <xdr:colOff>123825</xdr:colOff>
                    <xdr:row>68</xdr:row>
                    <xdr:rowOff>476250</xdr:rowOff>
                  </to>
                </anchor>
              </controlPr>
            </control>
          </mc:Choice>
        </mc:AlternateContent>
        <mc:AlternateContent xmlns:mc="http://schemas.openxmlformats.org/markup-compatibility/2006">
          <mc:Choice Requires="x14">
            <control shapeId="14402" r:id="rId16" name="Check Box 66">
              <controlPr defaultSize="0" autoFill="0" autoLine="0" autoPict="0">
                <anchor moveWithCells="1">
                  <from>
                    <xdr:col>10</xdr:col>
                    <xdr:colOff>38100</xdr:colOff>
                    <xdr:row>91</xdr:row>
                    <xdr:rowOff>57150</xdr:rowOff>
                  </from>
                  <to>
                    <xdr:col>11</xdr:col>
                    <xdr:colOff>123825</xdr:colOff>
                    <xdr:row>91</xdr:row>
                    <xdr:rowOff>457200</xdr:rowOff>
                  </to>
                </anchor>
              </controlPr>
            </control>
          </mc:Choice>
        </mc:AlternateContent>
        <mc:AlternateContent xmlns:mc="http://schemas.openxmlformats.org/markup-compatibility/2006">
          <mc:Choice Requires="x14">
            <control shapeId="14403" r:id="rId17" name="Check Box 67">
              <controlPr defaultSize="0" autoFill="0" autoLine="0" autoPict="0">
                <anchor moveWithCells="1">
                  <from>
                    <xdr:col>10</xdr:col>
                    <xdr:colOff>38100</xdr:colOff>
                    <xdr:row>102</xdr:row>
                    <xdr:rowOff>57150</xdr:rowOff>
                  </from>
                  <to>
                    <xdr:col>11</xdr:col>
                    <xdr:colOff>123825</xdr:colOff>
                    <xdr:row>102</xdr:row>
                    <xdr:rowOff>466725</xdr:rowOff>
                  </to>
                </anchor>
              </controlPr>
            </control>
          </mc:Choice>
        </mc:AlternateContent>
        <mc:AlternateContent xmlns:mc="http://schemas.openxmlformats.org/markup-compatibility/2006">
          <mc:Choice Requires="x14">
            <control shapeId="14412" r:id="rId18" name="Check Box 76">
              <controlPr defaultSize="0" autoFill="0" autoLine="0" autoPict="0">
                <anchor moveWithCells="1">
                  <from>
                    <xdr:col>10</xdr:col>
                    <xdr:colOff>57150</xdr:colOff>
                    <xdr:row>138</xdr:row>
                    <xdr:rowOff>114300</xdr:rowOff>
                  </from>
                  <to>
                    <xdr:col>11</xdr:col>
                    <xdr:colOff>95250</xdr:colOff>
                    <xdr:row>139</xdr:row>
                    <xdr:rowOff>142875</xdr:rowOff>
                  </to>
                </anchor>
              </controlPr>
            </control>
          </mc:Choice>
        </mc:AlternateContent>
        <mc:AlternateContent xmlns:mc="http://schemas.openxmlformats.org/markup-compatibility/2006">
          <mc:Choice Requires="x14">
            <control shapeId="14416" r:id="rId19" name="Check Box 80">
              <controlPr defaultSize="0" autoFill="0" autoLine="0" autoPict="0">
                <anchor moveWithCells="1">
                  <from>
                    <xdr:col>10</xdr:col>
                    <xdr:colOff>66675</xdr:colOff>
                    <xdr:row>149</xdr:row>
                    <xdr:rowOff>104775</xdr:rowOff>
                  </from>
                  <to>
                    <xdr:col>11</xdr:col>
                    <xdr:colOff>104775</xdr:colOff>
                    <xdr:row>150</xdr:row>
                    <xdr:rowOff>133350</xdr:rowOff>
                  </to>
                </anchor>
              </controlPr>
            </control>
          </mc:Choice>
        </mc:AlternateContent>
        <mc:AlternateContent xmlns:mc="http://schemas.openxmlformats.org/markup-compatibility/2006">
          <mc:Choice Requires="x14">
            <control shapeId="14417" r:id="rId20" name="Check Box 81">
              <controlPr defaultSize="0" autoFill="0" autoLine="0" autoPict="0">
                <anchor moveWithCells="1">
                  <from>
                    <xdr:col>10</xdr:col>
                    <xdr:colOff>66675</xdr:colOff>
                    <xdr:row>160</xdr:row>
                    <xdr:rowOff>114300</xdr:rowOff>
                  </from>
                  <to>
                    <xdr:col>11</xdr:col>
                    <xdr:colOff>104775</xdr:colOff>
                    <xdr:row>161</xdr:row>
                    <xdr:rowOff>142875</xdr:rowOff>
                  </to>
                </anchor>
              </controlPr>
            </control>
          </mc:Choice>
        </mc:AlternateContent>
        <mc:AlternateContent xmlns:mc="http://schemas.openxmlformats.org/markup-compatibility/2006">
          <mc:Choice Requires="x14">
            <control shapeId="14418" r:id="rId21" name="Check Box 82">
              <controlPr defaultSize="0" autoFill="0" autoLine="0" autoPict="0">
                <anchor moveWithCells="1">
                  <from>
                    <xdr:col>10</xdr:col>
                    <xdr:colOff>66675</xdr:colOff>
                    <xdr:row>143</xdr:row>
                    <xdr:rowOff>142875</xdr:rowOff>
                  </from>
                  <to>
                    <xdr:col>11</xdr:col>
                    <xdr:colOff>104775</xdr:colOff>
                    <xdr:row>144</xdr:row>
                    <xdr:rowOff>161925</xdr:rowOff>
                  </to>
                </anchor>
              </controlPr>
            </control>
          </mc:Choice>
        </mc:AlternateContent>
        <mc:AlternateContent xmlns:mc="http://schemas.openxmlformats.org/markup-compatibility/2006">
          <mc:Choice Requires="x14">
            <control shapeId="14420" r:id="rId22" name="Check Box 84">
              <controlPr defaultSize="0" autoFill="0" autoLine="0" autoPict="0">
                <anchor moveWithCells="1">
                  <from>
                    <xdr:col>10</xdr:col>
                    <xdr:colOff>66675</xdr:colOff>
                    <xdr:row>154</xdr:row>
                    <xdr:rowOff>133350</xdr:rowOff>
                  </from>
                  <to>
                    <xdr:col>11</xdr:col>
                    <xdr:colOff>85725</xdr:colOff>
                    <xdr:row>155</xdr:row>
                    <xdr:rowOff>123825</xdr:rowOff>
                  </to>
                </anchor>
              </controlPr>
            </control>
          </mc:Choice>
        </mc:AlternateContent>
        <mc:AlternateContent xmlns:mc="http://schemas.openxmlformats.org/markup-compatibility/2006">
          <mc:Choice Requires="x14">
            <control shapeId="14421" r:id="rId23" name="Check Box 85">
              <controlPr defaultSize="0" autoFill="0" autoLine="0" autoPict="0">
                <anchor moveWithCells="1">
                  <from>
                    <xdr:col>10</xdr:col>
                    <xdr:colOff>66675</xdr:colOff>
                    <xdr:row>164</xdr:row>
                    <xdr:rowOff>142875</xdr:rowOff>
                  </from>
                  <to>
                    <xdr:col>11</xdr:col>
                    <xdr:colOff>85725</xdr:colOff>
                    <xdr:row>165</xdr:row>
                    <xdr:rowOff>161925</xdr:rowOff>
                  </to>
                </anchor>
              </controlPr>
            </control>
          </mc:Choice>
        </mc:AlternateContent>
        <mc:AlternateContent xmlns:mc="http://schemas.openxmlformats.org/markup-compatibility/2006">
          <mc:Choice Requires="x14">
            <control shapeId="14544" r:id="rId24" name="Check Box 208">
              <controlPr defaultSize="0" autoFill="0" autoLine="0" autoPict="0">
                <anchor moveWithCells="1">
                  <from>
                    <xdr:col>61</xdr:col>
                    <xdr:colOff>47625</xdr:colOff>
                    <xdr:row>56</xdr:row>
                    <xdr:rowOff>66675</xdr:rowOff>
                  </from>
                  <to>
                    <xdr:col>62</xdr:col>
                    <xdr:colOff>66675</xdr:colOff>
                    <xdr:row>56</xdr:row>
                    <xdr:rowOff>314325</xdr:rowOff>
                  </to>
                </anchor>
              </controlPr>
            </control>
          </mc:Choice>
        </mc:AlternateContent>
        <mc:AlternateContent xmlns:mc="http://schemas.openxmlformats.org/markup-compatibility/2006">
          <mc:Choice Requires="x14">
            <control shapeId="14545" r:id="rId25" name="Check Box 209">
              <controlPr defaultSize="0" autoFill="0" autoLine="0" autoPict="0">
                <anchor moveWithCells="1">
                  <from>
                    <xdr:col>61</xdr:col>
                    <xdr:colOff>38100</xdr:colOff>
                    <xdr:row>64</xdr:row>
                    <xdr:rowOff>38100</xdr:rowOff>
                  </from>
                  <to>
                    <xdr:col>62</xdr:col>
                    <xdr:colOff>47625</xdr:colOff>
                    <xdr:row>64</xdr:row>
                    <xdr:rowOff>295275</xdr:rowOff>
                  </to>
                </anchor>
              </controlPr>
            </control>
          </mc:Choice>
        </mc:AlternateContent>
        <mc:AlternateContent xmlns:mc="http://schemas.openxmlformats.org/markup-compatibility/2006">
          <mc:Choice Requires="x14">
            <control shapeId="14546" r:id="rId26" name="Check Box 210">
              <controlPr defaultSize="0" autoFill="0" autoLine="0" autoPict="0">
                <anchor moveWithCells="1">
                  <from>
                    <xdr:col>61</xdr:col>
                    <xdr:colOff>38100</xdr:colOff>
                    <xdr:row>65</xdr:row>
                    <xdr:rowOff>19050</xdr:rowOff>
                  </from>
                  <to>
                    <xdr:col>62</xdr:col>
                    <xdr:colOff>47625</xdr:colOff>
                    <xdr:row>65</xdr:row>
                    <xdr:rowOff>257175</xdr:rowOff>
                  </to>
                </anchor>
              </controlPr>
            </control>
          </mc:Choice>
        </mc:AlternateContent>
        <mc:AlternateContent xmlns:mc="http://schemas.openxmlformats.org/markup-compatibility/2006">
          <mc:Choice Requires="x14">
            <control shapeId="14547" r:id="rId27" name="Check Box 211">
              <controlPr defaultSize="0" autoFill="0" autoLine="0" autoPict="0">
                <anchor moveWithCells="1">
                  <from>
                    <xdr:col>61</xdr:col>
                    <xdr:colOff>38100</xdr:colOff>
                    <xdr:row>66</xdr:row>
                    <xdr:rowOff>38100</xdr:rowOff>
                  </from>
                  <to>
                    <xdr:col>62</xdr:col>
                    <xdr:colOff>47625</xdr:colOff>
                    <xdr:row>66</xdr:row>
                    <xdr:rowOff>295275</xdr:rowOff>
                  </to>
                </anchor>
              </controlPr>
            </control>
          </mc:Choice>
        </mc:AlternateContent>
        <mc:AlternateContent xmlns:mc="http://schemas.openxmlformats.org/markup-compatibility/2006">
          <mc:Choice Requires="x14">
            <control shapeId="14548" r:id="rId28" name="Check Box 212">
              <controlPr defaultSize="0" autoFill="0" autoLine="0" autoPict="0">
                <anchor moveWithCells="1">
                  <from>
                    <xdr:col>61</xdr:col>
                    <xdr:colOff>38100</xdr:colOff>
                    <xdr:row>67</xdr:row>
                    <xdr:rowOff>38100</xdr:rowOff>
                  </from>
                  <to>
                    <xdr:col>62</xdr:col>
                    <xdr:colOff>47625</xdr:colOff>
                    <xdr:row>67</xdr:row>
                    <xdr:rowOff>295275</xdr:rowOff>
                  </to>
                </anchor>
              </controlPr>
            </control>
          </mc:Choice>
        </mc:AlternateContent>
        <mc:AlternateContent xmlns:mc="http://schemas.openxmlformats.org/markup-compatibility/2006">
          <mc:Choice Requires="x14">
            <control shapeId="14549" r:id="rId29" name="Check Box 213">
              <controlPr defaultSize="0" autoFill="0" autoLine="0" autoPict="0">
                <anchor moveWithCells="1">
                  <from>
                    <xdr:col>61</xdr:col>
                    <xdr:colOff>38100</xdr:colOff>
                    <xdr:row>89</xdr:row>
                    <xdr:rowOff>57150</xdr:rowOff>
                  </from>
                  <to>
                    <xdr:col>62</xdr:col>
                    <xdr:colOff>47625</xdr:colOff>
                    <xdr:row>89</xdr:row>
                    <xdr:rowOff>314325</xdr:rowOff>
                  </to>
                </anchor>
              </controlPr>
            </control>
          </mc:Choice>
        </mc:AlternateContent>
        <mc:AlternateContent xmlns:mc="http://schemas.openxmlformats.org/markup-compatibility/2006">
          <mc:Choice Requires="x14">
            <control shapeId="14550" r:id="rId30" name="Check Box 214">
              <controlPr defaultSize="0" autoFill="0" autoLine="0" autoPict="0">
                <anchor moveWithCells="1">
                  <from>
                    <xdr:col>61</xdr:col>
                    <xdr:colOff>38100</xdr:colOff>
                    <xdr:row>98</xdr:row>
                    <xdr:rowOff>57150</xdr:rowOff>
                  </from>
                  <to>
                    <xdr:col>62</xdr:col>
                    <xdr:colOff>57150</xdr:colOff>
                    <xdr:row>98</xdr:row>
                    <xdr:rowOff>314325</xdr:rowOff>
                  </to>
                </anchor>
              </controlPr>
            </control>
          </mc:Choice>
        </mc:AlternateContent>
        <mc:AlternateContent xmlns:mc="http://schemas.openxmlformats.org/markup-compatibility/2006">
          <mc:Choice Requires="x14">
            <control shapeId="14551" r:id="rId31" name="Check Box 215">
              <controlPr defaultSize="0" autoFill="0" autoLine="0" autoPict="0">
                <anchor moveWithCells="1">
                  <from>
                    <xdr:col>61</xdr:col>
                    <xdr:colOff>38100</xdr:colOff>
                    <xdr:row>99</xdr:row>
                    <xdr:rowOff>57150</xdr:rowOff>
                  </from>
                  <to>
                    <xdr:col>62</xdr:col>
                    <xdr:colOff>57150</xdr:colOff>
                    <xdr:row>99</xdr:row>
                    <xdr:rowOff>314325</xdr:rowOff>
                  </to>
                </anchor>
              </controlPr>
            </control>
          </mc:Choice>
        </mc:AlternateContent>
        <mc:AlternateContent xmlns:mc="http://schemas.openxmlformats.org/markup-compatibility/2006">
          <mc:Choice Requires="x14">
            <control shapeId="14552" r:id="rId32" name="Check Box 216">
              <controlPr defaultSize="0" autoFill="0" autoLine="0" autoPict="0">
                <anchor moveWithCells="1">
                  <from>
                    <xdr:col>64</xdr:col>
                    <xdr:colOff>104775</xdr:colOff>
                    <xdr:row>209</xdr:row>
                    <xdr:rowOff>19050</xdr:rowOff>
                  </from>
                  <to>
                    <xdr:col>65</xdr:col>
                    <xdr:colOff>9525</xdr:colOff>
                    <xdr:row>210</xdr:row>
                    <xdr:rowOff>0</xdr:rowOff>
                  </to>
                </anchor>
              </controlPr>
            </control>
          </mc:Choice>
        </mc:AlternateContent>
        <mc:AlternateContent xmlns:mc="http://schemas.openxmlformats.org/markup-compatibility/2006">
          <mc:Choice Requires="x14">
            <control shapeId="14553" r:id="rId33" name="Check Box 217">
              <controlPr defaultSize="0" autoFill="0" autoLine="0" autoPict="0">
                <anchor moveWithCells="1">
                  <from>
                    <xdr:col>64</xdr:col>
                    <xdr:colOff>104775</xdr:colOff>
                    <xdr:row>210</xdr:row>
                    <xdr:rowOff>19050</xdr:rowOff>
                  </from>
                  <to>
                    <xdr:col>65</xdr:col>
                    <xdr:colOff>9525</xdr:colOff>
                    <xdr:row>211</xdr:row>
                    <xdr:rowOff>0</xdr:rowOff>
                  </to>
                </anchor>
              </controlPr>
            </control>
          </mc:Choice>
        </mc:AlternateContent>
        <mc:AlternateContent xmlns:mc="http://schemas.openxmlformats.org/markup-compatibility/2006">
          <mc:Choice Requires="x14">
            <control shapeId="14554" r:id="rId34" name="Check Box 218">
              <controlPr defaultSize="0" autoFill="0" autoLine="0" autoPict="0">
                <anchor moveWithCells="1">
                  <from>
                    <xdr:col>61</xdr:col>
                    <xdr:colOff>28575</xdr:colOff>
                    <xdr:row>261</xdr:row>
                    <xdr:rowOff>19050</xdr:rowOff>
                  </from>
                  <to>
                    <xdr:col>62</xdr:col>
                    <xdr:colOff>47625</xdr:colOff>
                    <xdr:row>262</xdr:row>
                    <xdr:rowOff>0</xdr:rowOff>
                  </to>
                </anchor>
              </controlPr>
            </control>
          </mc:Choice>
        </mc:AlternateContent>
        <mc:AlternateContent xmlns:mc="http://schemas.openxmlformats.org/markup-compatibility/2006">
          <mc:Choice Requires="x14">
            <control shapeId="14555" r:id="rId35" name="Check Box 219">
              <controlPr defaultSize="0" autoFill="0" autoLine="0" autoPict="0">
                <anchor moveWithCells="1">
                  <from>
                    <xdr:col>61</xdr:col>
                    <xdr:colOff>28575</xdr:colOff>
                    <xdr:row>262</xdr:row>
                    <xdr:rowOff>9525</xdr:rowOff>
                  </from>
                  <to>
                    <xdr:col>62</xdr:col>
                    <xdr:colOff>47625</xdr:colOff>
                    <xdr:row>263</xdr:row>
                    <xdr:rowOff>0</xdr:rowOff>
                  </to>
                </anchor>
              </controlPr>
            </control>
          </mc:Choice>
        </mc:AlternateContent>
        <mc:AlternateContent xmlns:mc="http://schemas.openxmlformats.org/markup-compatibility/2006">
          <mc:Choice Requires="x14">
            <control shapeId="14556" r:id="rId36" name="Check Box 220">
              <controlPr defaultSize="0" autoFill="0" autoLine="0" autoPict="0">
                <anchor moveWithCells="1">
                  <from>
                    <xdr:col>61</xdr:col>
                    <xdr:colOff>28575</xdr:colOff>
                    <xdr:row>264</xdr:row>
                    <xdr:rowOff>9525</xdr:rowOff>
                  </from>
                  <to>
                    <xdr:col>62</xdr:col>
                    <xdr:colOff>47625</xdr:colOff>
                    <xdr:row>265</xdr:row>
                    <xdr:rowOff>0</xdr:rowOff>
                  </to>
                </anchor>
              </controlPr>
            </control>
          </mc:Choice>
        </mc:AlternateContent>
        <mc:AlternateContent xmlns:mc="http://schemas.openxmlformats.org/markup-compatibility/2006">
          <mc:Choice Requires="x14">
            <control shapeId="14557" r:id="rId37" name="Check Box 221">
              <controlPr defaultSize="0" autoFill="0" autoLine="0" autoPict="0">
                <anchor moveWithCells="1">
                  <from>
                    <xdr:col>61</xdr:col>
                    <xdr:colOff>28575</xdr:colOff>
                    <xdr:row>265</xdr:row>
                    <xdr:rowOff>9525</xdr:rowOff>
                  </from>
                  <to>
                    <xdr:col>62</xdr:col>
                    <xdr:colOff>47625</xdr:colOff>
                    <xdr:row>265</xdr:row>
                    <xdr:rowOff>257175</xdr:rowOff>
                  </to>
                </anchor>
              </controlPr>
            </control>
          </mc:Choice>
        </mc:AlternateContent>
        <mc:AlternateContent xmlns:mc="http://schemas.openxmlformats.org/markup-compatibility/2006">
          <mc:Choice Requires="x14">
            <control shapeId="14558" r:id="rId38" name="Check Box 222">
              <controlPr defaultSize="0" autoFill="0" autoLine="0" autoPict="0">
                <anchor moveWithCells="1">
                  <from>
                    <xdr:col>61</xdr:col>
                    <xdr:colOff>28575</xdr:colOff>
                    <xdr:row>266</xdr:row>
                    <xdr:rowOff>9525</xdr:rowOff>
                  </from>
                  <to>
                    <xdr:col>62</xdr:col>
                    <xdr:colOff>47625</xdr:colOff>
                    <xdr:row>266</xdr:row>
                    <xdr:rowOff>257175</xdr:rowOff>
                  </to>
                </anchor>
              </controlPr>
            </control>
          </mc:Choice>
        </mc:AlternateContent>
        <mc:AlternateContent xmlns:mc="http://schemas.openxmlformats.org/markup-compatibility/2006">
          <mc:Choice Requires="x14">
            <control shapeId="14559" r:id="rId39" name="Check Box 223">
              <controlPr defaultSize="0" autoFill="0" autoLine="0" autoPict="0">
                <anchor moveWithCells="1">
                  <from>
                    <xdr:col>61</xdr:col>
                    <xdr:colOff>28575</xdr:colOff>
                    <xdr:row>268</xdr:row>
                    <xdr:rowOff>19050</xdr:rowOff>
                  </from>
                  <to>
                    <xdr:col>62</xdr:col>
                    <xdr:colOff>47625</xdr:colOff>
                    <xdr:row>268</xdr:row>
                    <xdr:rowOff>257175</xdr:rowOff>
                  </to>
                </anchor>
              </controlPr>
            </control>
          </mc:Choice>
        </mc:AlternateContent>
        <mc:AlternateContent xmlns:mc="http://schemas.openxmlformats.org/markup-compatibility/2006">
          <mc:Choice Requires="x14">
            <control shapeId="14560" r:id="rId40" name="Check Box 224">
              <controlPr defaultSize="0" autoFill="0" autoLine="0" autoPict="0">
                <anchor moveWithCells="1">
                  <from>
                    <xdr:col>61</xdr:col>
                    <xdr:colOff>28575</xdr:colOff>
                    <xdr:row>269</xdr:row>
                    <xdr:rowOff>9525</xdr:rowOff>
                  </from>
                  <to>
                    <xdr:col>62</xdr:col>
                    <xdr:colOff>47625</xdr:colOff>
                    <xdr:row>269</xdr:row>
                    <xdr:rowOff>257175</xdr:rowOff>
                  </to>
                </anchor>
              </controlPr>
            </control>
          </mc:Choice>
        </mc:AlternateContent>
        <mc:AlternateContent xmlns:mc="http://schemas.openxmlformats.org/markup-compatibility/2006">
          <mc:Choice Requires="x14">
            <control shapeId="14561" r:id="rId41" name="Check Box 225">
              <controlPr defaultSize="0" autoFill="0" autoLine="0" autoPict="0">
                <anchor moveWithCells="1">
                  <from>
                    <xdr:col>61</xdr:col>
                    <xdr:colOff>28575</xdr:colOff>
                    <xdr:row>271</xdr:row>
                    <xdr:rowOff>9525</xdr:rowOff>
                  </from>
                  <to>
                    <xdr:col>62</xdr:col>
                    <xdr:colOff>47625</xdr:colOff>
                    <xdr:row>271</xdr:row>
                    <xdr:rowOff>257175</xdr:rowOff>
                  </to>
                </anchor>
              </controlPr>
            </control>
          </mc:Choice>
        </mc:AlternateContent>
        <mc:AlternateContent xmlns:mc="http://schemas.openxmlformats.org/markup-compatibility/2006">
          <mc:Choice Requires="x14">
            <control shapeId="14562" r:id="rId42" name="Check Box 226">
              <controlPr defaultSize="0" autoFill="0" autoLine="0" autoPict="0">
                <anchor moveWithCells="1">
                  <from>
                    <xdr:col>61</xdr:col>
                    <xdr:colOff>28575</xdr:colOff>
                    <xdr:row>273</xdr:row>
                    <xdr:rowOff>9525</xdr:rowOff>
                  </from>
                  <to>
                    <xdr:col>62</xdr:col>
                    <xdr:colOff>47625</xdr:colOff>
                    <xdr:row>273</xdr:row>
                    <xdr:rowOff>257175</xdr:rowOff>
                  </to>
                </anchor>
              </controlPr>
            </control>
          </mc:Choice>
        </mc:AlternateContent>
        <mc:AlternateContent xmlns:mc="http://schemas.openxmlformats.org/markup-compatibility/2006">
          <mc:Choice Requires="x14">
            <control shapeId="14563" r:id="rId43" name="Check Box 227">
              <controlPr defaultSize="0" autoFill="0" autoLine="0" autoPict="0">
                <anchor moveWithCells="1">
                  <from>
                    <xdr:col>61</xdr:col>
                    <xdr:colOff>28575</xdr:colOff>
                    <xdr:row>275</xdr:row>
                    <xdr:rowOff>9525</xdr:rowOff>
                  </from>
                  <to>
                    <xdr:col>62</xdr:col>
                    <xdr:colOff>47625</xdr:colOff>
                    <xdr:row>275</xdr:row>
                    <xdr:rowOff>257175</xdr:rowOff>
                  </to>
                </anchor>
              </controlPr>
            </control>
          </mc:Choice>
        </mc:AlternateContent>
        <mc:AlternateContent xmlns:mc="http://schemas.openxmlformats.org/markup-compatibility/2006">
          <mc:Choice Requires="x14">
            <control shapeId="14564" r:id="rId44" name="Check Box 228">
              <controlPr defaultSize="0" autoFill="0" autoLine="0" autoPict="0">
                <anchor moveWithCells="1">
                  <from>
                    <xdr:col>61</xdr:col>
                    <xdr:colOff>28575</xdr:colOff>
                    <xdr:row>277</xdr:row>
                    <xdr:rowOff>19050</xdr:rowOff>
                  </from>
                  <to>
                    <xdr:col>62</xdr:col>
                    <xdr:colOff>47625</xdr:colOff>
                    <xdr:row>277</xdr:row>
                    <xdr:rowOff>257175</xdr:rowOff>
                  </to>
                </anchor>
              </controlPr>
            </control>
          </mc:Choice>
        </mc:AlternateContent>
        <mc:AlternateContent xmlns:mc="http://schemas.openxmlformats.org/markup-compatibility/2006">
          <mc:Choice Requires="x14">
            <control shapeId="14565" r:id="rId45" name="Check Box 229">
              <controlPr defaultSize="0" autoFill="0" autoLine="0" autoPict="0">
                <anchor moveWithCells="1">
                  <from>
                    <xdr:col>64</xdr:col>
                    <xdr:colOff>123825</xdr:colOff>
                    <xdr:row>261</xdr:row>
                    <xdr:rowOff>19050</xdr:rowOff>
                  </from>
                  <to>
                    <xdr:col>65</xdr:col>
                    <xdr:colOff>28575</xdr:colOff>
                    <xdr:row>262</xdr:row>
                    <xdr:rowOff>0</xdr:rowOff>
                  </to>
                </anchor>
              </controlPr>
            </control>
          </mc:Choice>
        </mc:AlternateContent>
        <mc:AlternateContent xmlns:mc="http://schemas.openxmlformats.org/markup-compatibility/2006">
          <mc:Choice Requires="x14">
            <control shapeId="14566" r:id="rId46" name="Check Box 230">
              <controlPr defaultSize="0" autoFill="0" autoLine="0" autoPict="0">
                <anchor moveWithCells="1">
                  <from>
                    <xdr:col>64</xdr:col>
                    <xdr:colOff>123825</xdr:colOff>
                    <xdr:row>262</xdr:row>
                    <xdr:rowOff>19050</xdr:rowOff>
                  </from>
                  <to>
                    <xdr:col>65</xdr:col>
                    <xdr:colOff>28575</xdr:colOff>
                    <xdr:row>263</xdr:row>
                    <xdr:rowOff>0</xdr:rowOff>
                  </to>
                </anchor>
              </controlPr>
            </control>
          </mc:Choice>
        </mc:AlternateContent>
        <mc:AlternateContent xmlns:mc="http://schemas.openxmlformats.org/markup-compatibility/2006">
          <mc:Choice Requires="x14">
            <control shapeId="14567" r:id="rId47" name="Check Box 231">
              <controlPr defaultSize="0" autoFill="0" autoLine="0" autoPict="0">
                <anchor moveWithCells="1">
                  <from>
                    <xdr:col>66</xdr:col>
                    <xdr:colOff>123825</xdr:colOff>
                    <xdr:row>261</xdr:row>
                    <xdr:rowOff>19050</xdr:rowOff>
                  </from>
                  <to>
                    <xdr:col>67</xdr:col>
                    <xdr:colOff>76200</xdr:colOff>
                    <xdr:row>262</xdr:row>
                    <xdr:rowOff>0</xdr:rowOff>
                  </to>
                </anchor>
              </controlPr>
            </control>
          </mc:Choice>
        </mc:AlternateContent>
        <mc:AlternateContent xmlns:mc="http://schemas.openxmlformats.org/markup-compatibility/2006">
          <mc:Choice Requires="x14">
            <control shapeId="14568" r:id="rId48" name="Check Box 232">
              <controlPr defaultSize="0" autoFill="0" autoLine="0" autoPict="0">
                <anchor moveWithCells="1">
                  <from>
                    <xdr:col>69</xdr:col>
                    <xdr:colOff>104775</xdr:colOff>
                    <xdr:row>261</xdr:row>
                    <xdr:rowOff>19050</xdr:rowOff>
                  </from>
                  <to>
                    <xdr:col>70</xdr:col>
                    <xdr:colOff>190500</xdr:colOff>
                    <xdr:row>262</xdr:row>
                    <xdr:rowOff>0</xdr:rowOff>
                  </to>
                </anchor>
              </controlPr>
            </control>
          </mc:Choice>
        </mc:AlternateContent>
        <mc:AlternateContent xmlns:mc="http://schemas.openxmlformats.org/markup-compatibility/2006">
          <mc:Choice Requires="x14">
            <control shapeId="14569" r:id="rId49" name="Check Box 233">
              <controlPr defaultSize="0" autoFill="0" autoLine="0" autoPict="0">
                <anchor moveWithCells="1">
                  <from>
                    <xdr:col>74</xdr:col>
                    <xdr:colOff>133350</xdr:colOff>
                    <xdr:row>261</xdr:row>
                    <xdr:rowOff>19050</xdr:rowOff>
                  </from>
                  <to>
                    <xdr:col>76</xdr:col>
                    <xdr:colOff>123825</xdr:colOff>
                    <xdr:row>262</xdr:row>
                    <xdr:rowOff>0</xdr:rowOff>
                  </to>
                </anchor>
              </controlPr>
            </control>
          </mc:Choice>
        </mc:AlternateContent>
        <mc:AlternateContent xmlns:mc="http://schemas.openxmlformats.org/markup-compatibility/2006">
          <mc:Choice Requires="x14">
            <control shapeId="14570" r:id="rId50" name="Check Box 234">
              <controlPr defaultSize="0" autoFill="0" autoLine="0" autoPict="0">
                <anchor moveWithCells="1">
                  <from>
                    <xdr:col>80</xdr:col>
                    <xdr:colOff>95250</xdr:colOff>
                    <xdr:row>261</xdr:row>
                    <xdr:rowOff>19050</xdr:rowOff>
                  </from>
                  <to>
                    <xdr:col>82</xdr:col>
                    <xdr:colOff>104775</xdr:colOff>
                    <xdr:row>262</xdr:row>
                    <xdr:rowOff>0</xdr:rowOff>
                  </to>
                </anchor>
              </controlPr>
            </control>
          </mc:Choice>
        </mc:AlternateContent>
        <mc:AlternateContent xmlns:mc="http://schemas.openxmlformats.org/markup-compatibility/2006">
          <mc:Choice Requires="x14">
            <control shapeId="14571" r:id="rId51" name="Check Box 235">
              <controlPr defaultSize="0" autoFill="0" autoLine="0" autoPict="0">
                <anchor moveWithCells="1">
                  <from>
                    <xdr:col>68</xdr:col>
                    <xdr:colOff>0</xdr:colOff>
                    <xdr:row>264</xdr:row>
                    <xdr:rowOff>19050</xdr:rowOff>
                  </from>
                  <to>
                    <xdr:col>69</xdr:col>
                    <xdr:colOff>9525</xdr:colOff>
                    <xdr:row>265</xdr:row>
                    <xdr:rowOff>0</xdr:rowOff>
                  </to>
                </anchor>
              </controlPr>
            </control>
          </mc:Choice>
        </mc:AlternateContent>
        <mc:AlternateContent xmlns:mc="http://schemas.openxmlformats.org/markup-compatibility/2006">
          <mc:Choice Requires="x14">
            <control shapeId="14572" r:id="rId52" name="Check Box 236">
              <controlPr defaultSize="0" autoFill="0" autoLine="0" autoPict="0">
                <anchor moveWithCells="1">
                  <from>
                    <xdr:col>72</xdr:col>
                    <xdr:colOff>0</xdr:colOff>
                    <xdr:row>264</xdr:row>
                    <xdr:rowOff>19050</xdr:rowOff>
                  </from>
                  <to>
                    <xdr:col>73</xdr:col>
                    <xdr:colOff>57150</xdr:colOff>
                    <xdr:row>265</xdr:row>
                    <xdr:rowOff>0</xdr:rowOff>
                  </to>
                </anchor>
              </controlPr>
            </control>
          </mc:Choice>
        </mc:AlternateContent>
        <mc:AlternateContent xmlns:mc="http://schemas.openxmlformats.org/markup-compatibility/2006">
          <mc:Choice Requires="x14">
            <control shapeId="14573" r:id="rId53" name="Check Box 237">
              <controlPr defaultSize="0" autoFill="0" autoLine="0" autoPict="0">
                <anchor moveWithCells="1">
                  <from>
                    <xdr:col>76</xdr:col>
                    <xdr:colOff>142875</xdr:colOff>
                    <xdr:row>264</xdr:row>
                    <xdr:rowOff>19050</xdr:rowOff>
                  </from>
                  <to>
                    <xdr:col>79</xdr:col>
                    <xdr:colOff>0</xdr:colOff>
                    <xdr:row>265</xdr:row>
                    <xdr:rowOff>0</xdr:rowOff>
                  </to>
                </anchor>
              </controlPr>
            </control>
          </mc:Choice>
        </mc:AlternateContent>
        <mc:AlternateContent xmlns:mc="http://schemas.openxmlformats.org/markup-compatibility/2006">
          <mc:Choice Requires="x14">
            <control shapeId="14574" r:id="rId54" name="Check Box 238">
              <controlPr defaultSize="0" autoFill="0" autoLine="0" autoPict="0">
                <anchor moveWithCells="1">
                  <from>
                    <xdr:col>82</xdr:col>
                    <xdr:colOff>123825</xdr:colOff>
                    <xdr:row>264</xdr:row>
                    <xdr:rowOff>19050</xdr:rowOff>
                  </from>
                  <to>
                    <xdr:col>84</xdr:col>
                    <xdr:colOff>133350</xdr:colOff>
                    <xdr:row>265</xdr:row>
                    <xdr:rowOff>0</xdr:rowOff>
                  </to>
                </anchor>
              </controlPr>
            </control>
          </mc:Choice>
        </mc:AlternateContent>
        <mc:AlternateContent xmlns:mc="http://schemas.openxmlformats.org/markup-compatibility/2006">
          <mc:Choice Requires="x14">
            <control shapeId="14575" r:id="rId55" name="Check Box 239">
              <controlPr defaultSize="0" autoFill="0" autoLine="0" autoPict="0">
                <anchor moveWithCells="1">
                  <from>
                    <xdr:col>72</xdr:col>
                    <xdr:colOff>104775</xdr:colOff>
                    <xdr:row>265</xdr:row>
                    <xdr:rowOff>19050</xdr:rowOff>
                  </from>
                  <to>
                    <xdr:col>74</xdr:col>
                    <xdr:colOff>28575</xdr:colOff>
                    <xdr:row>265</xdr:row>
                    <xdr:rowOff>257175</xdr:rowOff>
                  </to>
                </anchor>
              </controlPr>
            </control>
          </mc:Choice>
        </mc:AlternateContent>
        <mc:AlternateContent xmlns:mc="http://schemas.openxmlformats.org/markup-compatibility/2006">
          <mc:Choice Requires="x14">
            <control shapeId="14576" r:id="rId56" name="Check Box 240">
              <controlPr defaultSize="0" autoFill="0" autoLine="0" autoPict="0">
                <anchor moveWithCells="1">
                  <from>
                    <xdr:col>66</xdr:col>
                    <xdr:colOff>114300</xdr:colOff>
                    <xdr:row>265</xdr:row>
                    <xdr:rowOff>19050</xdr:rowOff>
                  </from>
                  <to>
                    <xdr:col>67</xdr:col>
                    <xdr:colOff>76200</xdr:colOff>
                    <xdr:row>265</xdr:row>
                    <xdr:rowOff>257175</xdr:rowOff>
                  </to>
                </anchor>
              </controlPr>
            </control>
          </mc:Choice>
        </mc:AlternateContent>
        <mc:AlternateContent xmlns:mc="http://schemas.openxmlformats.org/markup-compatibility/2006">
          <mc:Choice Requires="x14">
            <control shapeId="14577" r:id="rId57" name="Check Box 241">
              <controlPr defaultSize="0" autoFill="0" autoLine="0" autoPict="0">
                <anchor moveWithCells="1">
                  <from>
                    <xdr:col>66</xdr:col>
                    <xdr:colOff>114300</xdr:colOff>
                    <xdr:row>266</xdr:row>
                    <xdr:rowOff>19050</xdr:rowOff>
                  </from>
                  <to>
                    <xdr:col>67</xdr:col>
                    <xdr:colOff>76200</xdr:colOff>
                    <xdr:row>266</xdr:row>
                    <xdr:rowOff>266700</xdr:rowOff>
                  </to>
                </anchor>
              </controlPr>
            </control>
          </mc:Choice>
        </mc:AlternateContent>
        <mc:AlternateContent xmlns:mc="http://schemas.openxmlformats.org/markup-compatibility/2006">
          <mc:Choice Requires="x14">
            <control shapeId="14578" r:id="rId58" name="Check Box 242">
              <controlPr defaultSize="0" autoFill="0" autoLine="0" autoPict="0">
                <anchor moveWithCells="1">
                  <from>
                    <xdr:col>67</xdr:col>
                    <xdr:colOff>66675</xdr:colOff>
                    <xdr:row>268</xdr:row>
                    <xdr:rowOff>19050</xdr:rowOff>
                  </from>
                  <to>
                    <xdr:col>68</xdr:col>
                    <xdr:colOff>85725</xdr:colOff>
                    <xdr:row>268</xdr:row>
                    <xdr:rowOff>257175</xdr:rowOff>
                  </to>
                </anchor>
              </controlPr>
            </control>
          </mc:Choice>
        </mc:AlternateContent>
        <mc:AlternateContent xmlns:mc="http://schemas.openxmlformats.org/markup-compatibility/2006">
          <mc:Choice Requires="x14">
            <control shapeId="14579" r:id="rId59" name="Check Box 243">
              <controlPr defaultSize="0" autoFill="0" autoLine="0" autoPict="0">
                <anchor moveWithCells="1">
                  <from>
                    <xdr:col>64</xdr:col>
                    <xdr:colOff>133350</xdr:colOff>
                    <xdr:row>269</xdr:row>
                    <xdr:rowOff>19050</xdr:rowOff>
                  </from>
                  <to>
                    <xdr:col>65</xdr:col>
                    <xdr:colOff>47625</xdr:colOff>
                    <xdr:row>269</xdr:row>
                    <xdr:rowOff>257175</xdr:rowOff>
                  </to>
                </anchor>
              </controlPr>
            </control>
          </mc:Choice>
        </mc:AlternateContent>
        <mc:AlternateContent xmlns:mc="http://schemas.openxmlformats.org/markup-compatibility/2006">
          <mc:Choice Requires="x14">
            <control shapeId="14580" r:id="rId60" name="Check Box 244">
              <controlPr defaultSize="0" autoFill="0" autoLine="0" autoPict="0">
                <anchor moveWithCells="1">
                  <from>
                    <xdr:col>66</xdr:col>
                    <xdr:colOff>76200</xdr:colOff>
                    <xdr:row>275</xdr:row>
                    <xdr:rowOff>19050</xdr:rowOff>
                  </from>
                  <to>
                    <xdr:col>67</xdr:col>
                    <xdr:colOff>57150</xdr:colOff>
                    <xdr:row>275</xdr:row>
                    <xdr:rowOff>257175</xdr:rowOff>
                  </to>
                </anchor>
              </controlPr>
            </control>
          </mc:Choice>
        </mc:AlternateContent>
        <mc:AlternateContent xmlns:mc="http://schemas.openxmlformats.org/markup-compatibility/2006">
          <mc:Choice Requires="x14">
            <control shapeId="14581" r:id="rId61" name="Check Box 245">
              <controlPr defaultSize="0" autoFill="0" autoLine="0" autoPict="0">
                <anchor moveWithCells="1">
                  <from>
                    <xdr:col>69</xdr:col>
                    <xdr:colOff>85725</xdr:colOff>
                    <xdr:row>275</xdr:row>
                    <xdr:rowOff>19050</xdr:rowOff>
                  </from>
                  <to>
                    <xdr:col>70</xdr:col>
                    <xdr:colOff>180975</xdr:colOff>
                    <xdr:row>275</xdr:row>
                    <xdr:rowOff>257175</xdr:rowOff>
                  </to>
                </anchor>
              </controlPr>
            </control>
          </mc:Choice>
        </mc:AlternateContent>
        <mc:AlternateContent xmlns:mc="http://schemas.openxmlformats.org/markup-compatibility/2006">
          <mc:Choice Requires="x14">
            <control shapeId="14582" r:id="rId62" name="Check Box 246">
              <controlPr defaultSize="0" autoFill="0" autoLine="0" autoPict="0">
                <anchor moveWithCells="1">
                  <from>
                    <xdr:col>69</xdr:col>
                    <xdr:colOff>85725</xdr:colOff>
                    <xdr:row>277</xdr:row>
                    <xdr:rowOff>19050</xdr:rowOff>
                  </from>
                  <to>
                    <xdr:col>70</xdr:col>
                    <xdr:colOff>180975</xdr:colOff>
                    <xdr:row>277</xdr:row>
                    <xdr:rowOff>257175</xdr:rowOff>
                  </to>
                </anchor>
              </controlPr>
            </control>
          </mc:Choice>
        </mc:AlternateContent>
        <mc:AlternateContent xmlns:mc="http://schemas.openxmlformats.org/markup-compatibility/2006">
          <mc:Choice Requires="x14">
            <control shapeId="14583" r:id="rId63" name="Check Box 247">
              <controlPr defaultSize="0" autoFill="0" autoLine="0" autoPict="0">
                <anchor moveWithCells="1">
                  <from>
                    <xdr:col>66</xdr:col>
                    <xdr:colOff>66675</xdr:colOff>
                    <xdr:row>277</xdr:row>
                    <xdr:rowOff>19050</xdr:rowOff>
                  </from>
                  <to>
                    <xdr:col>67</xdr:col>
                    <xdr:colOff>38100</xdr:colOff>
                    <xdr:row>277</xdr:row>
                    <xdr:rowOff>257175</xdr:rowOff>
                  </to>
                </anchor>
              </controlPr>
            </control>
          </mc:Choice>
        </mc:AlternateContent>
        <mc:AlternateContent xmlns:mc="http://schemas.openxmlformats.org/markup-compatibility/2006">
          <mc:Choice Requires="x14">
            <control shapeId="14584" r:id="rId64" name="Check Box 248">
              <controlPr defaultSize="0" autoFill="0" autoLine="0" autoPict="0">
                <anchor moveWithCells="1">
                  <from>
                    <xdr:col>61</xdr:col>
                    <xdr:colOff>47625</xdr:colOff>
                    <xdr:row>281</xdr:row>
                    <xdr:rowOff>19050</xdr:rowOff>
                  </from>
                  <to>
                    <xdr:col>62</xdr:col>
                    <xdr:colOff>66675</xdr:colOff>
                    <xdr:row>281</xdr:row>
                    <xdr:rowOff>257175</xdr:rowOff>
                  </to>
                </anchor>
              </controlPr>
            </control>
          </mc:Choice>
        </mc:AlternateContent>
        <mc:AlternateContent xmlns:mc="http://schemas.openxmlformats.org/markup-compatibility/2006">
          <mc:Choice Requires="x14">
            <control shapeId="14585" r:id="rId65" name="Check Box 249">
              <controlPr defaultSize="0" autoFill="0" autoLine="0" autoPict="0">
                <anchor moveWithCells="1">
                  <from>
                    <xdr:col>64</xdr:col>
                    <xdr:colOff>95250</xdr:colOff>
                    <xdr:row>281</xdr:row>
                    <xdr:rowOff>19050</xdr:rowOff>
                  </from>
                  <to>
                    <xdr:col>64</xdr:col>
                    <xdr:colOff>361950</xdr:colOff>
                    <xdr:row>281</xdr:row>
                    <xdr:rowOff>257175</xdr:rowOff>
                  </to>
                </anchor>
              </controlPr>
            </control>
          </mc:Choice>
        </mc:AlternateContent>
        <mc:AlternateContent xmlns:mc="http://schemas.openxmlformats.org/markup-compatibility/2006">
          <mc:Choice Requires="x14">
            <control shapeId="14586" r:id="rId66" name="Check Box 250">
              <controlPr defaultSize="0" autoFill="0" autoLine="0" autoPict="0">
                <anchor moveWithCells="1">
                  <from>
                    <xdr:col>61</xdr:col>
                    <xdr:colOff>47625</xdr:colOff>
                    <xdr:row>282</xdr:row>
                    <xdr:rowOff>28575</xdr:rowOff>
                  </from>
                  <to>
                    <xdr:col>62</xdr:col>
                    <xdr:colOff>66675</xdr:colOff>
                    <xdr:row>282</xdr:row>
                    <xdr:rowOff>276225</xdr:rowOff>
                  </to>
                </anchor>
              </controlPr>
            </control>
          </mc:Choice>
        </mc:AlternateContent>
        <mc:AlternateContent xmlns:mc="http://schemas.openxmlformats.org/markup-compatibility/2006">
          <mc:Choice Requires="x14">
            <control shapeId="14587" r:id="rId67" name="Check Box 251">
              <controlPr defaultSize="0" autoFill="0" autoLine="0" autoPict="0">
                <anchor moveWithCells="1">
                  <from>
                    <xdr:col>61</xdr:col>
                    <xdr:colOff>47625</xdr:colOff>
                    <xdr:row>57</xdr:row>
                    <xdr:rowOff>19050</xdr:rowOff>
                  </from>
                  <to>
                    <xdr:col>62</xdr:col>
                    <xdr:colOff>104775</xdr:colOff>
                    <xdr:row>57</xdr:row>
                    <xdr:rowOff>476250</xdr:rowOff>
                  </to>
                </anchor>
              </controlPr>
            </control>
          </mc:Choice>
        </mc:AlternateContent>
        <mc:AlternateContent xmlns:mc="http://schemas.openxmlformats.org/markup-compatibility/2006">
          <mc:Choice Requires="x14">
            <control shapeId="14588" r:id="rId68" name="Check Box 252">
              <controlPr defaultSize="0" autoFill="0" autoLine="0" autoPict="0">
                <anchor moveWithCells="1">
                  <from>
                    <xdr:col>61</xdr:col>
                    <xdr:colOff>38100</xdr:colOff>
                    <xdr:row>68</xdr:row>
                    <xdr:rowOff>66675</xdr:rowOff>
                  </from>
                  <to>
                    <xdr:col>62</xdr:col>
                    <xdr:colOff>123825</xdr:colOff>
                    <xdr:row>68</xdr:row>
                    <xdr:rowOff>466725</xdr:rowOff>
                  </to>
                </anchor>
              </controlPr>
            </control>
          </mc:Choice>
        </mc:AlternateContent>
        <mc:AlternateContent xmlns:mc="http://schemas.openxmlformats.org/markup-compatibility/2006">
          <mc:Choice Requires="x14">
            <control shapeId="14589" r:id="rId69" name="Check Box 253">
              <controlPr defaultSize="0" autoFill="0" autoLine="0" autoPict="0">
                <anchor moveWithCells="1">
                  <from>
                    <xdr:col>61</xdr:col>
                    <xdr:colOff>38100</xdr:colOff>
                    <xdr:row>91</xdr:row>
                    <xdr:rowOff>133350</xdr:rowOff>
                  </from>
                  <to>
                    <xdr:col>62</xdr:col>
                    <xdr:colOff>123825</xdr:colOff>
                    <xdr:row>92</xdr:row>
                    <xdr:rowOff>0</xdr:rowOff>
                  </to>
                </anchor>
              </controlPr>
            </control>
          </mc:Choice>
        </mc:AlternateContent>
        <mc:AlternateContent xmlns:mc="http://schemas.openxmlformats.org/markup-compatibility/2006">
          <mc:Choice Requires="x14">
            <control shapeId="14590" r:id="rId70" name="Check Box 254">
              <controlPr defaultSize="0" autoFill="0" autoLine="0" autoPict="0">
                <anchor moveWithCells="1">
                  <from>
                    <xdr:col>61</xdr:col>
                    <xdr:colOff>38100</xdr:colOff>
                    <xdr:row>102</xdr:row>
                    <xdr:rowOff>114300</xdr:rowOff>
                  </from>
                  <to>
                    <xdr:col>62</xdr:col>
                    <xdr:colOff>123825</xdr:colOff>
                    <xdr:row>103</xdr:row>
                    <xdr:rowOff>0</xdr:rowOff>
                  </to>
                </anchor>
              </controlPr>
            </control>
          </mc:Choice>
        </mc:AlternateContent>
        <mc:AlternateContent xmlns:mc="http://schemas.openxmlformats.org/markup-compatibility/2006">
          <mc:Choice Requires="x14">
            <control shapeId="14591" r:id="rId71" name="Check Box 255">
              <controlPr defaultSize="0" autoFill="0" autoLine="0" autoPict="0">
                <anchor moveWithCells="1">
                  <from>
                    <xdr:col>61</xdr:col>
                    <xdr:colOff>38100</xdr:colOff>
                    <xdr:row>278</xdr:row>
                    <xdr:rowOff>28575</xdr:rowOff>
                  </from>
                  <to>
                    <xdr:col>62</xdr:col>
                    <xdr:colOff>66675</xdr:colOff>
                    <xdr:row>279</xdr:row>
                    <xdr:rowOff>0</xdr:rowOff>
                  </to>
                </anchor>
              </controlPr>
            </control>
          </mc:Choice>
        </mc:AlternateContent>
        <mc:AlternateContent xmlns:mc="http://schemas.openxmlformats.org/markup-compatibility/2006">
          <mc:Choice Requires="x14">
            <control shapeId="14592" r:id="rId72" name="Check Box 256">
              <controlPr defaultSize="0" autoFill="0" autoLine="0" autoPict="0">
                <anchor moveWithCells="1">
                  <from>
                    <xdr:col>61</xdr:col>
                    <xdr:colOff>57150</xdr:colOff>
                    <xdr:row>138</xdr:row>
                    <xdr:rowOff>123825</xdr:rowOff>
                  </from>
                  <to>
                    <xdr:col>62</xdr:col>
                    <xdr:colOff>95250</xdr:colOff>
                    <xdr:row>139</xdr:row>
                    <xdr:rowOff>152400</xdr:rowOff>
                  </to>
                </anchor>
              </controlPr>
            </control>
          </mc:Choice>
        </mc:AlternateContent>
        <mc:AlternateContent xmlns:mc="http://schemas.openxmlformats.org/markup-compatibility/2006">
          <mc:Choice Requires="x14">
            <control shapeId="14593" r:id="rId73" name="Check Box 257">
              <controlPr defaultSize="0" autoFill="0" autoLine="0" autoPict="0">
                <anchor moveWithCells="1">
                  <from>
                    <xdr:col>61</xdr:col>
                    <xdr:colOff>66675</xdr:colOff>
                    <xdr:row>149</xdr:row>
                    <xdr:rowOff>104775</xdr:rowOff>
                  </from>
                  <to>
                    <xdr:col>62</xdr:col>
                    <xdr:colOff>104775</xdr:colOff>
                    <xdr:row>150</xdr:row>
                    <xdr:rowOff>133350</xdr:rowOff>
                  </to>
                </anchor>
              </controlPr>
            </control>
          </mc:Choice>
        </mc:AlternateContent>
        <mc:AlternateContent xmlns:mc="http://schemas.openxmlformats.org/markup-compatibility/2006">
          <mc:Choice Requires="x14">
            <control shapeId="14594" r:id="rId74" name="Check Box 258">
              <controlPr defaultSize="0" autoFill="0" autoLine="0" autoPict="0">
                <anchor moveWithCells="1">
                  <from>
                    <xdr:col>61</xdr:col>
                    <xdr:colOff>66675</xdr:colOff>
                    <xdr:row>160</xdr:row>
                    <xdr:rowOff>114300</xdr:rowOff>
                  </from>
                  <to>
                    <xdr:col>62</xdr:col>
                    <xdr:colOff>104775</xdr:colOff>
                    <xdr:row>161</xdr:row>
                    <xdr:rowOff>142875</xdr:rowOff>
                  </to>
                </anchor>
              </controlPr>
            </control>
          </mc:Choice>
        </mc:AlternateContent>
        <mc:AlternateContent xmlns:mc="http://schemas.openxmlformats.org/markup-compatibility/2006">
          <mc:Choice Requires="x14">
            <control shapeId="14595" r:id="rId75" name="Check Box 259">
              <controlPr defaultSize="0" autoFill="0" autoLine="0" autoPict="0">
                <anchor moveWithCells="1">
                  <from>
                    <xdr:col>61</xdr:col>
                    <xdr:colOff>66675</xdr:colOff>
                    <xdr:row>143</xdr:row>
                    <xdr:rowOff>142875</xdr:rowOff>
                  </from>
                  <to>
                    <xdr:col>62</xdr:col>
                    <xdr:colOff>104775</xdr:colOff>
                    <xdr:row>144</xdr:row>
                    <xdr:rowOff>161925</xdr:rowOff>
                  </to>
                </anchor>
              </controlPr>
            </control>
          </mc:Choice>
        </mc:AlternateContent>
        <mc:AlternateContent xmlns:mc="http://schemas.openxmlformats.org/markup-compatibility/2006">
          <mc:Choice Requires="x14">
            <control shapeId="14596" r:id="rId76" name="Check Box 260">
              <controlPr defaultSize="0" autoFill="0" autoLine="0" autoPict="0">
                <anchor moveWithCells="1">
                  <from>
                    <xdr:col>61</xdr:col>
                    <xdr:colOff>66675</xdr:colOff>
                    <xdr:row>154</xdr:row>
                    <xdr:rowOff>133350</xdr:rowOff>
                  </from>
                  <to>
                    <xdr:col>62</xdr:col>
                    <xdr:colOff>85725</xdr:colOff>
                    <xdr:row>155</xdr:row>
                    <xdr:rowOff>133350</xdr:rowOff>
                  </to>
                </anchor>
              </controlPr>
            </control>
          </mc:Choice>
        </mc:AlternateContent>
        <mc:AlternateContent xmlns:mc="http://schemas.openxmlformats.org/markup-compatibility/2006">
          <mc:Choice Requires="x14">
            <control shapeId="14597" r:id="rId77" name="Check Box 261">
              <controlPr defaultSize="0" autoFill="0" autoLine="0" autoPict="0">
                <anchor moveWithCells="1">
                  <from>
                    <xdr:col>61</xdr:col>
                    <xdr:colOff>76200</xdr:colOff>
                    <xdr:row>164</xdr:row>
                    <xdr:rowOff>142875</xdr:rowOff>
                  </from>
                  <to>
                    <xdr:col>62</xdr:col>
                    <xdr:colOff>95250</xdr:colOff>
                    <xdr:row>165</xdr:row>
                    <xdr:rowOff>161925</xdr:rowOff>
                  </to>
                </anchor>
              </controlPr>
            </control>
          </mc:Choice>
        </mc:AlternateContent>
        <mc:AlternateContent xmlns:mc="http://schemas.openxmlformats.org/markup-compatibility/2006">
          <mc:Choice Requires="x14">
            <control shapeId="14600" r:id="rId78" name="Check Box 264">
              <controlPr defaultSize="0" autoFill="0" autoLine="0" autoPict="0">
                <anchor moveWithCells="1">
                  <from>
                    <xdr:col>10</xdr:col>
                    <xdr:colOff>47625</xdr:colOff>
                    <xdr:row>171</xdr:row>
                    <xdr:rowOff>133350</xdr:rowOff>
                  </from>
                  <to>
                    <xdr:col>11</xdr:col>
                    <xdr:colOff>66675</xdr:colOff>
                    <xdr:row>173</xdr:row>
                    <xdr:rowOff>28575</xdr:rowOff>
                  </to>
                </anchor>
              </controlPr>
            </control>
          </mc:Choice>
        </mc:AlternateContent>
        <mc:AlternateContent xmlns:mc="http://schemas.openxmlformats.org/markup-compatibility/2006">
          <mc:Choice Requires="x14">
            <control shapeId="14601" r:id="rId79" name="Check Box 265">
              <controlPr defaultSize="0" autoFill="0" autoLine="0" autoPict="0">
                <anchor moveWithCells="1">
                  <from>
                    <xdr:col>61</xdr:col>
                    <xdr:colOff>85725</xdr:colOff>
                    <xdr:row>171</xdr:row>
                    <xdr:rowOff>142875</xdr:rowOff>
                  </from>
                  <to>
                    <xdr:col>62</xdr:col>
                    <xdr:colOff>104775</xdr:colOff>
                    <xdr:row>173</xdr:row>
                    <xdr:rowOff>38100</xdr:rowOff>
                  </to>
                </anchor>
              </controlPr>
            </control>
          </mc:Choice>
        </mc:AlternateContent>
        <mc:AlternateContent xmlns:mc="http://schemas.openxmlformats.org/markup-compatibility/2006">
          <mc:Choice Requires="x14">
            <control shapeId="14612" r:id="rId80" name="Check Box 276">
              <controlPr defaultSize="0" autoFill="0" autoLine="0" autoPict="0">
                <anchor moveWithCells="1">
                  <from>
                    <xdr:col>13</xdr:col>
                    <xdr:colOff>85725</xdr:colOff>
                    <xdr:row>219</xdr:row>
                    <xdr:rowOff>257175</xdr:rowOff>
                  </from>
                  <to>
                    <xdr:col>14</xdr:col>
                    <xdr:colOff>47625</xdr:colOff>
                    <xdr:row>221</xdr:row>
                    <xdr:rowOff>9525</xdr:rowOff>
                  </to>
                </anchor>
              </controlPr>
            </control>
          </mc:Choice>
        </mc:AlternateContent>
        <mc:AlternateContent xmlns:mc="http://schemas.openxmlformats.org/markup-compatibility/2006">
          <mc:Choice Requires="x14">
            <control shapeId="14613" r:id="rId81" name="Check Box 277">
              <controlPr defaultSize="0" autoFill="0" autoLine="0" autoPict="0">
                <anchor moveWithCells="1">
                  <from>
                    <xdr:col>13</xdr:col>
                    <xdr:colOff>85725</xdr:colOff>
                    <xdr:row>220</xdr:row>
                    <xdr:rowOff>190500</xdr:rowOff>
                  </from>
                  <to>
                    <xdr:col>14</xdr:col>
                    <xdr:colOff>47625</xdr:colOff>
                    <xdr:row>222</xdr:row>
                    <xdr:rowOff>28575</xdr:rowOff>
                  </to>
                </anchor>
              </controlPr>
            </control>
          </mc:Choice>
        </mc:AlternateContent>
        <mc:AlternateContent xmlns:mc="http://schemas.openxmlformats.org/markup-compatibility/2006">
          <mc:Choice Requires="x14">
            <control shapeId="14626" r:id="rId82" name="Check Box 290">
              <controlPr locked="0" defaultSize="0" autoFill="0" autoLine="0" autoPict="0">
                <anchor moveWithCells="1">
                  <from>
                    <xdr:col>8</xdr:col>
                    <xdr:colOff>209550</xdr:colOff>
                    <xdr:row>11</xdr:row>
                    <xdr:rowOff>257175</xdr:rowOff>
                  </from>
                  <to>
                    <xdr:col>11</xdr:col>
                    <xdr:colOff>123825</xdr:colOff>
                    <xdr:row>14</xdr:row>
                    <xdr:rowOff>0</xdr:rowOff>
                  </to>
                </anchor>
              </controlPr>
            </control>
          </mc:Choice>
        </mc:AlternateContent>
        <mc:AlternateContent xmlns:mc="http://schemas.openxmlformats.org/markup-compatibility/2006">
          <mc:Choice Requires="x14">
            <control shapeId="14628" r:id="rId83" name="Check Box 292">
              <controlPr locked="0" defaultSize="0" autoFill="0" autoLine="0" autoPict="0">
                <anchor moveWithCells="1">
                  <from>
                    <xdr:col>2</xdr:col>
                    <xdr:colOff>85725</xdr:colOff>
                    <xdr:row>11</xdr:row>
                    <xdr:rowOff>342900</xdr:rowOff>
                  </from>
                  <to>
                    <xdr:col>5</xdr:col>
                    <xdr:colOff>66675</xdr:colOff>
                    <xdr:row>13</xdr:row>
                    <xdr:rowOff>47625</xdr:rowOff>
                  </to>
                </anchor>
              </controlPr>
            </control>
          </mc:Choice>
        </mc:AlternateContent>
        <mc:AlternateContent xmlns:mc="http://schemas.openxmlformats.org/markup-compatibility/2006">
          <mc:Choice Requires="x14">
            <control shapeId="14630" r:id="rId84" name="Check Box 294">
              <controlPr defaultSize="0" autoFill="0" autoLine="0" autoPict="0">
                <anchor moveWithCells="1">
                  <from>
                    <xdr:col>64</xdr:col>
                    <xdr:colOff>95250</xdr:colOff>
                    <xdr:row>219</xdr:row>
                    <xdr:rowOff>257175</xdr:rowOff>
                  </from>
                  <to>
                    <xdr:col>64</xdr:col>
                    <xdr:colOff>371475</xdr:colOff>
                    <xdr:row>221</xdr:row>
                    <xdr:rowOff>9525</xdr:rowOff>
                  </to>
                </anchor>
              </controlPr>
            </control>
          </mc:Choice>
        </mc:AlternateContent>
        <mc:AlternateContent xmlns:mc="http://schemas.openxmlformats.org/markup-compatibility/2006">
          <mc:Choice Requires="x14">
            <control shapeId="14631" r:id="rId85" name="Check Box 295">
              <controlPr defaultSize="0" autoFill="0" autoLine="0" autoPict="0">
                <anchor moveWithCells="1">
                  <from>
                    <xdr:col>64</xdr:col>
                    <xdr:colOff>104775</xdr:colOff>
                    <xdr:row>220</xdr:row>
                    <xdr:rowOff>180975</xdr:rowOff>
                  </from>
                  <to>
                    <xdr:col>65</xdr:col>
                    <xdr:colOff>9525</xdr:colOff>
                    <xdr:row>222</xdr:row>
                    <xdr:rowOff>9525</xdr:rowOff>
                  </to>
                </anchor>
              </controlPr>
            </control>
          </mc:Choice>
        </mc:AlternateContent>
        <mc:AlternateContent xmlns:mc="http://schemas.openxmlformats.org/markup-compatibility/2006">
          <mc:Choice Requires="x14">
            <control shapeId="14636" r:id="rId86" name="Check Box 300">
              <controlPr defaultSize="0" autoFill="0" autoLine="0" autoPict="0">
                <anchor moveWithCells="1">
                  <from>
                    <xdr:col>64</xdr:col>
                    <xdr:colOff>47625</xdr:colOff>
                    <xdr:row>11</xdr:row>
                    <xdr:rowOff>257175</xdr:rowOff>
                  </from>
                  <to>
                    <xdr:col>65</xdr:col>
                    <xdr:colOff>276225</xdr:colOff>
                    <xdr:row>13</xdr:row>
                    <xdr:rowOff>114300</xdr:rowOff>
                  </to>
                </anchor>
              </controlPr>
            </control>
          </mc:Choice>
        </mc:AlternateContent>
        <mc:AlternateContent xmlns:mc="http://schemas.openxmlformats.org/markup-compatibility/2006">
          <mc:Choice Requires="x14">
            <control shapeId="14637" r:id="rId87" name="Check Box 301">
              <controlPr defaultSize="0" autoFill="0" autoLine="0" autoPict="0">
                <anchor moveWithCells="1">
                  <from>
                    <xdr:col>60</xdr:col>
                    <xdr:colOff>152400</xdr:colOff>
                    <xdr:row>11</xdr:row>
                    <xdr:rowOff>352425</xdr:rowOff>
                  </from>
                  <to>
                    <xdr:col>62</xdr:col>
                    <xdr:colOff>76200</xdr:colOff>
                    <xdr:row>13</xdr:row>
                    <xdr:rowOff>47625</xdr:rowOff>
                  </to>
                </anchor>
              </controlPr>
            </control>
          </mc:Choice>
        </mc:AlternateContent>
        <mc:AlternateContent xmlns:mc="http://schemas.openxmlformats.org/markup-compatibility/2006">
          <mc:Choice Requires="x14">
            <control shapeId="14640" r:id="rId88" name="Check Box 304">
              <controlPr defaultSize="0" autoFill="0" autoLine="0" autoPict="0">
                <anchor moveWithCells="1">
                  <from>
                    <xdr:col>69</xdr:col>
                    <xdr:colOff>114300</xdr:colOff>
                    <xdr:row>262</xdr:row>
                    <xdr:rowOff>19050</xdr:rowOff>
                  </from>
                  <to>
                    <xdr:col>70</xdr:col>
                    <xdr:colOff>180975</xdr:colOff>
                    <xdr:row>263</xdr:row>
                    <xdr:rowOff>0</xdr:rowOff>
                  </to>
                </anchor>
              </controlPr>
            </control>
          </mc:Choice>
        </mc:AlternateContent>
        <mc:AlternateContent xmlns:mc="http://schemas.openxmlformats.org/markup-compatibility/2006">
          <mc:Choice Requires="x14">
            <control shapeId="14362" r:id="rId89" name="Check Box 26">
              <controlPr defaultSize="0" autoFill="0" autoLine="0" autoPict="0">
                <anchor moveWithCells="1">
                  <from>
                    <xdr:col>10</xdr:col>
                    <xdr:colOff>28575</xdr:colOff>
                    <xdr:row>261</xdr:row>
                    <xdr:rowOff>19050</xdr:rowOff>
                  </from>
                  <to>
                    <xdr:col>11</xdr:col>
                    <xdr:colOff>47625</xdr:colOff>
                    <xdr:row>262</xdr:row>
                    <xdr:rowOff>0</xdr:rowOff>
                  </to>
                </anchor>
              </controlPr>
            </control>
          </mc:Choice>
        </mc:AlternateContent>
        <mc:AlternateContent xmlns:mc="http://schemas.openxmlformats.org/markup-compatibility/2006">
          <mc:Choice Requires="x14">
            <control shapeId="14363" r:id="rId90" name="Check Box 27">
              <controlPr defaultSize="0" autoFill="0" autoLine="0" autoPict="0">
                <anchor moveWithCells="1">
                  <from>
                    <xdr:col>10</xdr:col>
                    <xdr:colOff>28575</xdr:colOff>
                    <xdr:row>262</xdr:row>
                    <xdr:rowOff>9525</xdr:rowOff>
                  </from>
                  <to>
                    <xdr:col>11</xdr:col>
                    <xdr:colOff>47625</xdr:colOff>
                    <xdr:row>263</xdr:row>
                    <xdr:rowOff>0</xdr:rowOff>
                  </to>
                </anchor>
              </controlPr>
            </control>
          </mc:Choice>
        </mc:AlternateContent>
        <mc:AlternateContent xmlns:mc="http://schemas.openxmlformats.org/markup-compatibility/2006">
          <mc:Choice Requires="x14">
            <control shapeId="14364" r:id="rId91" name="Check Box 28">
              <controlPr defaultSize="0" autoFill="0" autoLine="0" autoPict="0">
                <anchor moveWithCells="1">
                  <from>
                    <xdr:col>10</xdr:col>
                    <xdr:colOff>28575</xdr:colOff>
                    <xdr:row>264</xdr:row>
                    <xdr:rowOff>9525</xdr:rowOff>
                  </from>
                  <to>
                    <xdr:col>11</xdr:col>
                    <xdr:colOff>47625</xdr:colOff>
                    <xdr:row>265</xdr:row>
                    <xdr:rowOff>0</xdr:rowOff>
                  </to>
                </anchor>
              </controlPr>
            </control>
          </mc:Choice>
        </mc:AlternateContent>
        <mc:AlternateContent xmlns:mc="http://schemas.openxmlformats.org/markup-compatibility/2006">
          <mc:Choice Requires="x14">
            <control shapeId="14365" r:id="rId92" name="Check Box 29">
              <controlPr defaultSize="0" autoFill="0" autoLine="0" autoPict="0">
                <anchor moveWithCells="1">
                  <from>
                    <xdr:col>10</xdr:col>
                    <xdr:colOff>28575</xdr:colOff>
                    <xdr:row>265</xdr:row>
                    <xdr:rowOff>9525</xdr:rowOff>
                  </from>
                  <to>
                    <xdr:col>11</xdr:col>
                    <xdr:colOff>47625</xdr:colOff>
                    <xdr:row>265</xdr:row>
                    <xdr:rowOff>257175</xdr:rowOff>
                  </to>
                </anchor>
              </controlPr>
            </control>
          </mc:Choice>
        </mc:AlternateContent>
        <mc:AlternateContent xmlns:mc="http://schemas.openxmlformats.org/markup-compatibility/2006">
          <mc:Choice Requires="x14">
            <control shapeId="14366" r:id="rId93" name="Check Box 30">
              <controlPr defaultSize="0" autoFill="0" autoLine="0" autoPict="0">
                <anchor moveWithCells="1">
                  <from>
                    <xdr:col>10</xdr:col>
                    <xdr:colOff>28575</xdr:colOff>
                    <xdr:row>266</xdr:row>
                    <xdr:rowOff>9525</xdr:rowOff>
                  </from>
                  <to>
                    <xdr:col>11</xdr:col>
                    <xdr:colOff>47625</xdr:colOff>
                    <xdr:row>266</xdr:row>
                    <xdr:rowOff>257175</xdr:rowOff>
                  </to>
                </anchor>
              </controlPr>
            </control>
          </mc:Choice>
        </mc:AlternateContent>
        <mc:AlternateContent xmlns:mc="http://schemas.openxmlformats.org/markup-compatibility/2006">
          <mc:Choice Requires="x14">
            <control shapeId="14367" r:id="rId94" name="Check Box 31">
              <controlPr defaultSize="0" autoFill="0" autoLine="0" autoPict="0">
                <anchor moveWithCells="1">
                  <from>
                    <xdr:col>10</xdr:col>
                    <xdr:colOff>28575</xdr:colOff>
                    <xdr:row>268</xdr:row>
                    <xdr:rowOff>19050</xdr:rowOff>
                  </from>
                  <to>
                    <xdr:col>11</xdr:col>
                    <xdr:colOff>47625</xdr:colOff>
                    <xdr:row>268</xdr:row>
                    <xdr:rowOff>257175</xdr:rowOff>
                  </to>
                </anchor>
              </controlPr>
            </control>
          </mc:Choice>
        </mc:AlternateContent>
        <mc:AlternateContent xmlns:mc="http://schemas.openxmlformats.org/markup-compatibility/2006">
          <mc:Choice Requires="x14">
            <control shapeId="14368" r:id="rId95" name="Check Box 32">
              <controlPr defaultSize="0" autoFill="0" autoLine="0" autoPict="0">
                <anchor moveWithCells="1">
                  <from>
                    <xdr:col>10</xdr:col>
                    <xdr:colOff>28575</xdr:colOff>
                    <xdr:row>269</xdr:row>
                    <xdr:rowOff>9525</xdr:rowOff>
                  </from>
                  <to>
                    <xdr:col>11</xdr:col>
                    <xdr:colOff>47625</xdr:colOff>
                    <xdr:row>269</xdr:row>
                    <xdr:rowOff>257175</xdr:rowOff>
                  </to>
                </anchor>
              </controlPr>
            </control>
          </mc:Choice>
        </mc:AlternateContent>
        <mc:AlternateContent xmlns:mc="http://schemas.openxmlformats.org/markup-compatibility/2006">
          <mc:Choice Requires="x14">
            <control shapeId="14369" r:id="rId96" name="Check Box 33">
              <controlPr defaultSize="0" autoFill="0" autoLine="0" autoPict="0">
                <anchor moveWithCells="1">
                  <from>
                    <xdr:col>10</xdr:col>
                    <xdr:colOff>28575</xdr:colOff>
                    <xdr:row>271</xdr:row>
                    <xdr:rowOff>9525</xdr:rowOff>
                  </from>
                  <to>
                    <xdr:col>11</xdr:col>
                    <xdr:colOff>47625</xdr:colOff>
                    <xdr:row>271</xdr:row>
                    <xdr:rowOff>257175</xdr:rowOff>
                  </to>
                </anchor>
              </controlPr>
            </control>
          </mc:Choice>
        </mc:AlternateContent>
        <mc:AlternateContent xmlns:mc="http://schemas.openxmlformats.org/markup-compatibility/2006">
          <mc:Choice Requires="x14">
            <control shapeId="14370" r:id="rId97" name="Check Box 34">
              <controlPr defaultSize="0" autoFill="0" autoLine="0" autoPict="0">
                <anchor moveWithCells="1">
                  <from>
                    <xdr:col>10</xdr:col>
                    <xdr:colOff>28575</xdr:colOff>
                    <xdr:row>273</xdr:row>
                    <xdr:rowOff>9525</xdr:rowOff>
                  </from>
                  <to>
                    <xdr:col>11</xdr:col>
                    <xdr:colOff>47625</xdr:colOff>
                    <xdr:row>273</xdr:row>
                    <xdr:rowOff>257175</xdr:rowOff>
                  </to>
                </anchor>
              </controlPr>
            </control>
          </mc:Choice>
        </mc:AlternateContent>
        <mc:AlternateContent xmlns:mc="http://schemas.openxmlformats.org/markup-compatibility/2006">
          <mc:Choice Requires="x14">
            <control shapeId="14371" r:id="rId98" name="Check Box 35">
              <controlPr defaultSize="0" autoFill="0" autoLine="0" autoPict="0">
                <anchor moveWithCells="1">
                  <from>
                    <xdr:col>10</xdr:col>
                    <xdr:colOff>28575</xdr:colOff>
                    <xdr:row>275</xdr:row>
                    <xdr:rowOff>9525</xdr:rowOff>
                  </from>
                  <to>
                    <xdr:col>11</xdr:col>
                    <xdr:colOff>47625</xdr:colOff>
                    <xdr:row>275</xdr:row>
                    <xdr:rowOff>257175</xdr:rowOff>
                  </to>
                </anchor>
              </controlPr>
            </control>
          </mc:Choice>
        </mc:AlternateContent>
        <mc:AlternateContent xmlns:mc="http://schemas.openxmlformats.org/markup-compatibility/2006">
          <mc:Choice Requires="x14">
            <control shapeId="14372" r:id="rId99" name="Check Box 36">
              <controlPr defaultSize="0" autoFill="0" autoLine="0" autoPict="0">
                <anchor moveWithCells="1">
                  <from>
                    <xdr:col>10</xdr:col>
                    <xdr:colOff>28575</xdr:colOff>
                    <xdr:row>277</xdr:row>
                    <xdr:rowOff>19050</xdr:rowOff>
                  </from>
                  <to>
                    <xdr:col>11</xdr:col>
                    <xdr:colOff>47625</xdr:colOff>
                    <xdr:row>277</xdr:row>
                    <xdr:rowOff>257175</xdr:rowOff>
                  </to>
                </anchor>
              </controlPr>
            </control>
          </mc:Choice>
        </mc:AlternateContent>
        <mc:AlternateContent xmlns:mc="http://schemas.openxmlformats.org/markup-compatibility/2006">
          <mc:Choice Requires="x14">
            <control shapeId="14373" r:id="rId100" name="Check Box 37">
              <controlPr defaultSize="0" autoFill="0" autoLine="0" autoPict="0">
                <anchor moveWithCells="1">
                  <from>
                    <xdr:col>13</xdr:col>
                    <xdr:colOff>123825</xdr:colOff>
                    <xdr:row>261</xdr:row>
                    <xdr:rowOff>19050</xdr:rowOff>
                  </from>
                  <to>
                    <xdr:col>14</xdr:col>
                    <xdr:colOff>85725</xdr:colOff>
                    <xdr:row>262</xdr:row>
                    <xdr:rowOff>0</xdr:rowOff>
                  </to>
                </anchor>
              </controlPr>
            </control>
          </mc:Choice>
        </mc:AlternateContent>
        <mc:AlternateContent xmlns:mc="http://schemas.openxmlformats.org/markup-compatibility/2006">
          <mc:Choice Requires="x14">
            <control shapeId="14374" r:id="rId101" name="Check Box 38">
              <controlPr defaultSize="0" autoFill="0" autoLine="0" autoPict="0">
                <anchor moveWithCells="1">
                  <from>
                    <xdr:col>13</xdr:col>
                    <xdr:colOff>123825</xdr:colOff>
                    <xdr:row>262</xdr:row>
                    <xdr:rowOff>19050</xdr:rowOff>
                  </from>
                  <to>
                    <xdr:col>14</xdr:col>
                    <xdr:colOff>85725</xdr:colOff>
                    <xdr:row>263</xdr:row>
                    <xdr:rowOff>0</xdr:rowOff>
                  </to>
                </anchor>
              </controlPr>
            </control>
          </mc:Choice>
        </mc:AlternateContent>
        <mc:AlternateContent xmlns:mc="http://schemas.openxmlformats.org/markup-compatibility/2006">
          <mc:Choice Requires="x14">
            <control shapeId="14375" r:id="rId102" name="Check Box 39">
              <controlPr defaultSize="0" autoFill="0" autoLine="0" autoPict="0">
                <anchor moveWithCells="1">
                  <from>
                    <xdr:col>15</xdr:col>
                    <xdr:colOff>123825</xdr:colOff>
                    <xdr:row>261</xdr:row>
                    <xdr:rowOff>19050</xdr:rowOff>
                  </from>
                  <to>
                    <xdr:col>16</xdr:col>
                    <xdr:colOff>76200</xdr:colOff>
                    <xdr:row>262</xdr:row>
                    <xdr:rowOff>0</xdr:rowOff>
                  </to>
                </anchor>
              </controlPr>
            </control>
          </mc:Choice>
        </mc:AlternateContent>
        <mc:AlternateContent xmlns:mc="http://schemas.openxmlformats.org/markup-compatibility/2006">
          <mc:Choice Requires="x14">
            <control shapeId="14376" r:id="rId103" name="Check Box 40">
              <controlPr defaultSize="0" autoFill="0" autoLine="0" autoPict="0">
                <anchor moveWithCells="1">
                  <from>
                    <xdr:col>18</xdr:col>
                    <xdr:colOff>104775</xdr:colOff>
                    <xdr:row>261</xdr:row>
                    <xdr:rowOff>19050</xdr:rowOff>
                  </from>
                  <to>
                    <xdr:col>19</xdr:col>
                    <xdr:colOff>133350</xdr:colOff>
                    <xdr:row>262</xdr:row>
                    <xdr:rowOff>0</xdr:rowOff>
                  </to>
                </anchor>
              </controlPr>
            </control>
          </mc:Choice>
        </mc:AlternateContent>
        <mc:AlternateContent xmlns:mc="http://schemas.openxmlformats.org/markup-compatibility/2006">
          <mc:Choice Requires="x14">
            <control shapeId="14377" r:id="rId104" name="Check Box 41">
              <controlPr defaultSize="0" autoFill="0" autoLine="0" autoPict="0">
                <anchor moveWithCells="1">
                  <from>
                    <xdr:col>23</xdr:col>
                    <xdr:colOff>133350</xdr:colOff>
                    <xdr:row>261</xdr:row>
                    <xdr:rowOff>19050</xdr:rowOff>
                  </from>
                  <to>
                    <xdr:col>25</xdr:col>
                    <xdr:colOff>123825</xdr:colOff>
                    <xdr:row>262</xdr:row>
                    <xdr:rowOff>0</xdr:rowOff>
                  </to>
                </anchor>
              </controlPr>
            </control>
          </mc:Choice>
        </mc:AlternateContent>
        <mc:AlternateContent xmlns:mc="http://schemas.openxmlformats.org/markup-compatibility/2006">
          <mc:Choice Requires="x14">
            <control shapeId="14378" r:id="rId105" name="Check Box 42">
              <controlPr defaultSize="0" autoFill="0" autoLine="0" autoPict="0">
                <anchor moveWithCells="1">
                  <from>
                    <xdr:col>29</xdr:col>
                    <xdr:colOff>95250</xdr:colOff>
                    <xdr:row>261</xdr:row>
                    <xdr:rowOff>19050</xdr:rowOff>
                  </from>
                  <to>
                    <xdr:col>31</xdr:col>
                    <xdr:colOff>104775</xdr:colOff>
                    <xdr:row>262</xdr:row>
                    <xdr:rowOff>0</xdr:rowOff>
                  </to>
                </anchor>
              </controlPr>
            </control>
          </mc:Choice>
        </mc:AlternateContent>
        <mc:AlternateContent xmlns:mc="http://schemas.openxmlformats.org/markup-compatibility/2006">
          <mc:Choice Requires="x14">
            <control shapeId="14379" r:id="rId106" name="Check Box 43">
              <controlPr defaultSize="0" autoFill="0" autoLine="0" autoPict="0">
                <anchor moveWithCells="1">
                  <from>
                    <xdr:col>17</xdr:col>
                    <xdr:colOff>0</xdr:colOff>
                    <xdr:row>264</xdr:row>
                    <xdr:rowOff>19050</xdr:rowOff>
                  </from>
                  <to>
                    <xdr:col>18</xdr:col>
                    <xdr:colOff>38100</xdr:colOff>
                    <xdr:row>265</xdr:row>
                    <xdr:rowOff>0</xdr:rowOff>
                  </to>
                </anchor>
              </controlPr>
            </control>
          </mc:Choice>
        </mc:AlternateContent>
        <mc:AlternateContent xmlns:mc="http://schemas.openxmlformats.org/markup-compatibility/2006">
          <mc:Choice Requires="x14">
            <control shapeId="14380" r:id="rId107" name="Check Box 44">
              <controlPr defaultSize="0" autoFill="0" autoLine="0" autoPict="0">
                <anchor moveWithCells="1">
                  <from>
                    <xdr:col>21</xdr:col>
                    <xdr:colOff>0</xdr:colOff>
                    <xdr:row>264</xdr:row>
                    <xdr:rowOff>19050</xdr:rowOff>
                  </from>
                  <to>
                    <xdr:col>22</xdr:col>
                    <xdr:colOff>57150</xdr:colOff>
                    <xdr:row>265</xdr:row>
                    <xdr:rowOff>0</xdr:rowOff>
                  </to>
                </anchor>
              </controlPr>
            </control>
          </mc:Choice>
        </mc:AlternateContent>
        <mc:AlternateContent xmlns:mc="http://schemas.openxmlformats.org/markup-compatibility/2006">
          <mc:Choice Requires="x14">
            <control shapeId="14381" r:id="rId108" name="Check Box 45">
              <controlPr defaultSize="0" autoFill="0" autoLine="0" autoPict="0">
                <anchor moveWithCells="1">
                  <from>
                    <xdr:col>25</xdr:col>
                    <xdr:colOff>142875</xdr:colOff>
                    <xdr:row>264</xdr:row>
                    <xdr:rowOff>19050</xdr:rowOff>
                  </from>
                  <to>
                    <xdr:col>28</xdr:col>
                    <xdr:colOff>0</xdr:colOff>
                    <xdr:row>265</xdr:row>
                    <xdr:rowOff>0</xdr:rowOff>
                  </to>
                </anchor>
              </controlPr>
            </control>
          </mc:Choice>
        </mc:AlternateContent>
        <mc:AlternateContent xmlns:mc="http://schemas.openxmlformats.org/markup-compatibility/2006">
          <mc:Choice Requires="x14">
            <control shapeId="14382" r:id="rId109" name="Check Box 46">
              <controlPr defaultSize="0" autoFill="0" autoLine="0" autoPict="0">
                <anchor moveWithCells="1">
                  <from>
                    <xdr:col>31</xdr:col>
                    <xdr:colOff>123825</xdr:colOff>
                    <xdr:row>264</xdr:row>
                    <xdr:rowOff>19050</xdr:rowOff>
                  </from>
                  <to>
                    <xdr:col>33</xdr:col>
                    <xdr:colOff>133350</xdr:colOff>
                    <xdr:row>265</xdr:row>
                    <xdr:rowOff>0</xdr:rowOff>
                  </to>
                </anchor>
              </controlPr>
            </control>
          </mc:Choice>
        </mc:AlternateContent>
        <mc:AlternateContent xmlns:mc="http://schemas.openxmlformats.org/markup-compatibility/2006">
          <mc:Choice Requires="x14">
            <control shapeId="14383" r:id="rId110" name="Check Box 47">
              <controlPr defaultSize="0" autoFill="0" autoLine="0" autoPict="0">
                <anchor moveWithCells="1">
                  <from>
                    <xdr:col>21</xdr:col>
                    <xdr:colOff>104775</xdr:colOff>
                    <xdr:row>265</xdr:row>
                    <xdr:rowOff>19050</xdr:rowOff>
                  </from>
                  <to>
                    <xdr:col>23</xdr:col>
                    <xdr:colOff>28575</xdr:colOff>
                    <xdr:row>265</xdr:row>
                    <xdr:rowOff>257175</xdr:rowOff>
                  </to>
                </anchor>
              </controlPr>
            </control>
          </mc:Choice>
        </mc:AlternateContent>
        <mc:AlternateContent xmlns:mc="http://schemas.openxmlformats.org/markup-compatibility/2006">
          <mc:Choice Requires="x14">
            <control shapeId="14384" r:id="rId111" name="Check Box 48">
              <controlPr defaultSize="0" autoFill="0" autoLine="0" autoPict="0">
                <anchor moveWithCells="1">
                  <from>
                    <xdr:col>15</xdr:col>
                    <xdr:colOff>114300</xdr:colOff>
                    <xdr:row>265</xdr:row>
                    <xdr:rowOff>19050</xdr:rowOff>
                  </from>
                  <to>
                    <xdr:col>16</xdr:col>
                    <xdr:colOff>76200</xdr:colOff>
                    <xdr:row>265</xdr:row>
                    <xdr:rowOff>257175</xdr:rowOff>
                  </to>
                </anchor>
              </controlPr>
            </control>
          </mc:Choice>
        </mc:AlternateContent>
        <mc:AlternateContent xmlns:mc="http://schemas.openxmlformats.org/markup-compatibility/2006">
          <mc:Choice Requires="x14">
            <control shapeId="14385" r:id="rId112" name="Check Box 49">
              <controlPr defaultSize="0" autoFill="0" autoLine="0" autoPict="0">
                <anchor moveWithCells="1">
                  <from>
                    <xdr:col>15</xdr:col>
                    <xdr:colOff>114300</xdr:colOff>
                    <xdr:row>266</xdr:row>
                    <xdr:rowOff>19050</xdr:rowOff>
                  </from>
                  <to>
                    <xdr:col>16</xdr:col>
                    <xdr:colOff>76200</xdr:colOff>
                    <xdr:row>266</xdr:row>
                    <xdr:rowOff>266700</xdr:rowOff>
                  </to>
                </anchor>
              </controlPr>
            </control>
          </mc:Choice>
        </mc:AlternateContent>
        <mc:AlternateContent xmlns:mc="http://schemas.openxmlformats.org/markup-compatibility/2006">
          <mc:Choice Requires="x14">
            <control shapeId="14386" r:id="rId113" name="Check Box 50">
              <controlPr defaultSize="0" autoFill="0" autoLine="0" autoPict="0">
                <anchor moveWithCells="1">
                  <from>
                    <xdr:col>16</xdr:col>
                    <xdr:colOff>66675</xdr:colOff>
                    <xdr:row>268</xdr:row>
                    <xdr:rowOff>19050</xdr:rowOff>
                  </from>
                  <to>
                    <xdr:col>17</xdr:col>
                    <xdr:colOff>47625</xdr:colOff>
                    <xdr:row>268</xdr:row>
                    <xdr:rowOff>257175</xdr:rowOff>
                  </to>
                </anchor>
              </controlPr>
            </control>
          </mc:Choice>
        </mc:AlternateContent>
        <mc:AlternateContent xmlns:mc="http://schemas.openxmlformats.org/markup-compatibility/2006">
          <mc:Choice Requires="x14">
            <control shapeId="14387" r:id="rId114" name="Check Box 51">
              <controlPr defaultSize="0" autoFill="0" autoLine="0" autoPict="0">
                <anchor moveWithCells="1">
                  <from>
                    <xdr:col>13</xdr:col>
                    <xdr:colOff>133350</xdr:colOff>
                    <xdr:row>269</xdr:row>
                    <xdr:rowOff>19050</xdr:rowOff>
                  </from>
                  <to>
                    <xdr:col>14</xdr:col>
                    <xdr:colOff>104775</xdr:colOff>
                    <xdr:row>269</xdr:row>
                    <xdr:rowOff>257175</xdr:rowOff>
                  </to>
                </anchor>
              </controlPr>
            </control>
          </mc:Choice>
        </mc:AlternateContent>
        <mc:AlternateContent xmlns:mc="http://schemas.openxmlformats.org/markup-compatibility/2006">
          <mc:Choice Requires="x14">
            <control shapeId="14388" r:id="rId115" name="Check Box 52">
              <controlPr defaultSize="0" autoFill="0" autoLine="0" autoPict="0">
                <anchor moveWithCells="1">
                  <from>
                    <xdr:col>15</xdr:col>
                    <xdr:colOff>76200</xdr:colOff>
                    <xdr:row>275</xdr:row>
                    <xdr:rowOff>19050</xdr:rowOff>
                  </from>
                  <to>
                    <xdr:col>16</xdr:col>
                    <xdr:colOff>57150</xdr:colOff>
                    <xdr:row>275</xdr:row>
                    <xdr:rowOff>257175</xdr:rowOff>
                  </to>
                </anchor>
              </controlPr>
            </control>
          </mc:Choice>
        </mc:AlternateContent>
        <mc:AlternateContent xmlns:mc="http://schemas.openxmlformats.org/markup-compatibility/2006">
          <mc:Choice Requires="x14">
            <control shapeId="14389" r:id="rId116" name="Check Box 53">
              <controlPr defaultSize="0" autoFill="0" autoLine="0" autoPict="0">
                <anchor moveWithCells="1">
                  <from>
                    <xdr:col>18</xdr:col>
                    <xdr:colOff>85725</xdr:colOff>
                    <xdr:row>275</xdr:row>
                    <xdr:rowOff>19050</xdr:rowOff>
                  </from>
                  <to>
                    <xdr:col>19</xdr:col>
                    <xdr:colOff>114300</xdr:colOff>
                    <xdr:row>275</xdr:row>
                    <xdr:rowOff>257175</xdr:rowOff>
                  </to>
                </anchor>
              </controlPr>
            </control>
          </mc:Choice>
        </mc:AlternateContent>
        <mc:AlternateContent xmlns:mc="http://schemas.openxmlformats.org/markup-compatibility/2006">
          <mc:Choice Requires="x14">
            <control shapeId="14390" r:id="rId117" name="Check Box 54">
              <controlPr defaultSize="0" autoFill="0" autoLine="0" autoPict="0">
                <anchor moveWithCells="1">
                  <from>
                    <xdr:col>18</xdr:col>
                    <xdr:colOff>85725</xdr:colOff>
                    <xdr:row>277</xdr:row>
                    <xdr:rowOff>19050</xdr:rowOff>
                  </from>
                  <to>
                    <xdr:col>19</xdr:col>
                    <xdr:colOff>123825</xdr:colOff>
                    <xdr:row>277</xdr:row>
                    <xdr:rowOff>257175</xdr:rowOff>
                  </to>
                </anchor>
              </controlPr>
            </control>
          </mc:Choice>
        </mc:AlternateContent>
        <mc:AlternateContent xmlns:mc="http://schemas.openxmlformats.org/markup-compatibility/2006">
          <mc:Choice Requires="x14">
            <control shapeId="14391" r:id="rId118" name="Check Box 55">
              <controlPr defaultSize="0" autoFill="0" autoLine="0" autoPict="0">
                <anchor moveWithCells="1">
                  <from>
                    <xdr:col>15</xdr:col>
                    <xdr:colOff>66675</xdr:colOff>
                    <xdr:row>277</xdr:row>
                    <xdr:rowOff>19050</xdr:rowOff>
                  </from>
                  <to>
                    <xdr:col>16</xdr:col>
                    <xdr:colOff>38100</xdr:colOff>
                    <xdr:row>277</xdr:row>
                    <xdr:rowOff>257175</xdr:rowOff>
                  </to>
                </anchor>
              </controlPr>
            </control>
          </mc:Choice>
        </mc:AlternateContent>
        <mc:AlternateContent xmlns:mc="http://schemas.openxmlformats.org/markup-compatibility/2006">
          <mc:Choice Requires="x14">
            <control shapeId="14392" r:id="rId119" name="Check Box 56">
              <controlPr defaultSize="0" autoFill="0" autoLine="0" autoPict="0">
                <anchor moveWithCells="1">
                  <from>
                    <xdr:col>10</xdr:col>
                    <xdr:colOff>47625</xdr:colOff>
                    <xdr:row>281</xdr:row>
                    <xdr:rowOff>19050</xdr:rowOff>
                  </from>
                  <to>
                    <xdr:col>11</xdr:col>
                    <xdr:colOff>66675</xdr:colOff>
                    <xdr:row>281</xdr:row>
                    <xdr:rowOff>257175</xdr:rowOff>
                  </to>
                </anchor>
              </controlPr>
            </control>
          </mc:Choice>
        </mc:AlternateContent>
        <mc:AlternateContent xmlns:mc="http://schemas.openxmlformats.org/markup-compatibility/2006">
          <mc:Choice Requires="x14">
            <control shapeId="14393" r:id="rId120" name="Check Box 57">
              <controlPr defaultSize="0" autoFill="0" autoLine="0" autoPict="0">
                <anchor moveWithCells="1">
                  <from>
                    <xdr:col>13</xdr:col>
                    <xdr:colOff>95250</xdr:colOff>
                    <xdr:row>281</xdr:row>
                    <xdr:rowOff>19050</xdr:rowOff>
                  </from>
                  <to>
                    <xdr:col>14</xdr:col>
                    <xdr:colOff>47625</xdr:colOff>
                    <xdr:row>281</xdr:row>
                    <xdr:rowOff>257175</xdr:rowOff>
                  </to>
                </anchor>
              </controlPr>
            </control>
          </mc:Choice>
        </mc:AlternateContent>
        <mc:AlternateContent xmlns:mc="http://schemas.openxmlformats.org/markup-compatibility/2006">
          <mc:Choice Requires="x14">
            <control shapeId="14394" r:id="rId121" name="Check Box 58">
              <controlPr defaultSize="0" autoFill="0" autoLine="0" autoPict="0">
                <anchor moveWithCells="1">
                  <from>
                    <xdr:col>10</xdr:col>
                    <xdr:colOff>47625</xdr:colOff>
                    <xdr:row>282</xdr:row>
                    <xdr:rowOff>28575</xdr:rowOff>
                  </from>
                  <to>
                    <xdr:col>11</xdr:col>
                    <xdr:colOff>66675</xdr:colOff>
                    <xdr:row>282</xdr:row>
                    <xdr:rowOff>276225</xdr:rowOff>
                  </to>
                </anchor>
              </controlPr>
            </control>
          </mc:Choice>
        </mc:AlternateContent>
        <mc:AlternateContent xmlns:mc="http://schemas.openxmlformats.org/markup-compatibility/2006">
          <mc:Choice Requires="x14">
            <control shapeId="14404" r:id="rId122" name="Check Box 68">
              <controlPr defaultSize="0" autoFill="0" autoLine="0" autoPict="0">
                <anchor moveWithCells="1">
                  <from>
                    <xdr:col>10</xdr:col>
                    <xdr:colOff>38100</xdr:colOff>
                    <xdr:row>278</xdr:row>
                    <xdr:rowOff>28575</xdr:rowOff>
                  </from>
                  <to>
                    <xdr:col>11</xdr:col>
                    <xdr:colOff>66675</xdr:colOff>
                    <xdr:row>279</xdr:row>
                    <xdr:rowOff>0</xdr:rowOff>
                  </to>
                </anchor>
              </controlPr>
            </control>
          </mc:Choice>
        </mc:AlternateContent>
        <mc:AlternateContent xmlns:mc="http://schemas.openxmlformats.org/markup-compatibility/2006">
          <mc:Choice Requires="x14">
            <control shapeId="14606" r:id="rId123" name="Check Box 270">
              <controlPr defaultSize="0" autoFill="0" autoLine="0" autoPict="0">
                <anchor moveWithCells="1">
                  <from>
                    <xdr:col>18</xdr:col>
                    <xdr:colOff>104775</xdr:colOff>
                    <xdr:row>262</xdr:row>
                    <xdr:rowOff>9525</xdr:rowOff>
                  </from>
                  <to>
                    <xdr:col>19</xdr:col>
                    <xdr:colOff>123825</xdr:colOff>
                    <xdr:row>263</xdr:row>
                    <xdr:rowOff>0</xdr:rowOff>
                  </to>
                </anchor>
              </controlPr>
            </control>
          </mc:Choice>
        </mc:AlternateContent>
        <mc:AlternateContent xmlns:mc="http://schemas.openxmlformats.org/markup-compatibility/2006">
          <mc:Choice Requires="x14">
            <control shapeId="14651" r:id="rId124" name="Check Box 315">
              <controlPr defaultSize="0" autoFill="0" autoLine="0" autoPict="0">
                <anchor moveWithCells="1">
                  <from>
                    <xdr:col>10</xdr:col>
                    <xdr:colOff>38100</xdr:colOff>
                    <xdr:row>90</xdr:row>
                    <xdr:rowOff>57150</xdr:rowOff>
                  </from>
                  <to>
                    <xdr:col>11</xdr:col>
                    <xdr:colOff>47625</xdr:colOff>
                    <xdr:row>90</xdr:row>
                    <xdr:rowOff>314325</xdr:rowOff>
                  </to>
                </anchor>
              </controlPr>
            </control>
          </mc:Choice>
        </mc:AlternateContent>
        <mc:AlternateContent xmlns:mc="http://schemas.openxmlformats.org/markup-compatibility/2006">
          <mc:Choice Requires="x14">
            <control shapeId="14652" r:id="rId125" name="Check Box 316">
              <controlPr defaultSize="0" autoFill="0" autoLine="0" autoPict="0">
                <anchor moveWithCells="1">
                  <from>
                    <xdr:col>10</xdr:col>
                    <xdr:colOff>38100</xdr:colOff>
                    <xdr:row>100</xdr:row>
                    <xdr:rowOff>57150</xdr:rowOff>
                  </from>
                  <to>
                    <xdr:col>11</xdr:col>
                    <xdr:colOff>57150</xdr:colOff>
                    <xdr:row>100</xdr:row>
                    <xdr:rowOff>314325</xdr:rowOff>
                  </to>
                </anchor>
              </controlPr>
            </control>
          </mc:Choice>
        </mc:AlternateContent>
        <mc:AlternateContent xmlns:mc="http://schemas.openxmlformats.org/markup-compatibility/2006">
          <mc:Choice Requires="x14">
            <control shapeId="14653" r:id="rId126" name="Check Box 317">
              <controlPr defaultSize="0" autoFill="0" autoLine="0" autoPict="0">
                <anchor moveWithCells="1">
                  <from>
                    <xdr:col>61</xdr:col>
                    <xdr:colOff>38100</xdr:colOff>
                    <xdr:row>90</xdr:row>
                    <xdr:rowOff>57150</xdr:rowOff>
                  </from>
                  <to>
                    <xdr:col>62</xdr:col>
                    <xdr:colOff>47625</xdr:colOff>
                    <xdr:row>90</xdr:row>
                    <xdr:rowOff>314325</xdr:rowOff>
                  </to>
                </anchor>
              </controlPr>
            </control>
          </mc:Choice>
        </mc:AlternateContent>
        <mc:AlternateContent xmlns:mc="http://schemas.openxmlformats.org/markup-compatibility/2006">
          <mc:Choice Requires="x14">
            <control shapeId="14654" r:id="rId127" name="Check Box 318">
              <controlPr defaultSize="0" autoFill="0" autoLine="0" autoPict="0">
                <anchor moveWithCells="1">
                  <from>
                    <xdr:col>61</xdr:col>
                    <xdr:colOff>38100</xdr:colOff>
                    <xdr:row>100</xdr:row>
                    <xdr:rowOff>57150</xdr:rowOff>
                  </from>
                  <to>
                    <xdr:col>62</xdr:col>
                    <xdr:colOff>57150</xdr:colOff>
                    <xdr:row>100</xdr:row>
                    <xdr:rowOff>314325</xdr:rowOff>
                  </to>
                </anchor>
              </controlPr>
            </control>
          </mc:Choice>
        </mc:AlternateContent>
        <mc:AlternateContent xmlns:mc="http://schemas.openxmlformats.org/markup-compatibility/2006">
          <mc:Choice Requires="x14">
            <control shapeId="14655" r:id="rId128" name="Check Box 319">
              <controlPr defaultSize="0" autoFill="0" autoLine="0" autoPict="0">
                <anchor moveWithCells="1">
                  <from>
                    <xdr:col>10</xdr:col>
                    <xdr:colOff>38100</xdr:colOff>
                    <xdr:row>101</xdr:row>
                    <xdr:rowOff>57150</xdr:rowOff>
                  </from>
                  <to>
                    <xdr:col>11</xdr:col>
                    <xdr:colOff>57150</xdr:colOff>
                    <xdr:row>101</xdr:row>
                    <xdr:rowOff>314325</xdr:rowOff>
                  </to>
                </anchor>
              </controlPr>
            </control>
          </mc:Choice>
        </mc:AlternateContent>
        <mc:AlternateContent xmlns:mc="http://schemas.openxmlformats.org/markup-compatibility/2006">
          <mc:Choice Requires="x14">
            <control shapeId="14656" r:id="rId129" name="Check Box 320">
              <controlPr defaultSize="0" autoFill="0" autoLine="0" autoPict="0">
                <anchor moveWithCells="1">
                  <from>
                    <xdr:col>61</xdr:col>
                    <xdr:colOff>38100</xdr:colOff>
                    <xdr:row>101</xdr:row>
                    <xdr:rowOff>57150</xdr:rowOff>
                  </from>
                  <to>
                    <xdr:col>62</xdr:col>
                    <xdr:colOff>57150</xdr:colOff>
                    <xdr:row>101</xdr:row>
                    <xdr:rowOff>314325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リスト!$B$33:$B$47</xm:f>
          </x14:formula1>
          <xm:sqref>BJ17:BR17 BM114:BR114 BM123:BR123 N114:S114 N123:S123 D17:L17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AL42"/>
  <sheetViews>
    <sheetView view="pageBreakPreview" topLeftCell="A7" zoomScale="60" zoomScaleNormal="100" workbookViewId="0"/>
  </sheetViews>
  <sheetFormatPr defaultColWidth="9" defaultRowHeight="15.75"/>
  <cols>
    <col min="1" max="1" width="3.375" style="9" customWidth="1"/>
    <col min="2" max="4" width="1.25" style="9" customWidth="1"/>
    <col min="5" max="5" width="0.75" style="9" customWidth="1"/>
    <col min="6" max="6" width="3.625" style="9" customWidth="1"/>
    <col min="7" max="7" width="1" style="9" customWidth="1"/>
    <col min="8" max="8" width="1.375" style="9" customWidth="1"/>
    <col min="9" max="9" width="1.625" style="9" customWidth="1"/>
    <col min="10" max="10" width="1.375" style="9" customWidth="1"/>
    <col min="11" max="11" width="1.625" style="9" customWidth="1"/>
    <col min="12" max="12" width="1.5" style="9" customWidth="1"/>
    <col min="13" max="13" width="1.75" style="9" customWidth="1"/>
    <col min="14" max="14" width="1.5" style="9" customWidth="1"/>
    <col min="15" max="15" width="2.125" style="9" customWidth="1"/>
    <col min="16" max="16" width="2.375" style="9" customWidth="1"/>
    <col min="17" max="17" width="3.125" style="9" customWidth="1"/>
    <col min="18" max="18" width="2.25" style="9" customWidth="1"/>
    <col min="19" max="19" width="1.625" style="9" customWidth="1"/>
    <col min="20" max="20" width="1" style="9" customWidth="1"/>
    <col min="21" max="21" width="1.125" style="9" customWidth="1"/>
    <col min="22" max="23" width="0.875" style="9" customWidth="1"/>
    <col min="24" max="24" width="0.625" style="9" customWidth="1"/>
    <col min="25" max="25" width="1.625" style="9" customWidth="1"/>
    <col min="26" max="26" width="1.875" style="9" customWidth="1"/>
    <col min="27" max="31" width="1.5" style="9" customWidth="1"/>
    <col min="32" max="32" width="1.75" style="9" customWidth="1"/>
    <col min="33" max="33" width="1.875" style="9" customWidth="1"/>
    <col min="34" max="34" width="1.75" style="9" customWidth="1"/>
    <col min="35" max="35" width="11" style="9" customWidth="1"/>
    <col min="36" max="36" width="5.25" style="9" customWidth="1"/>
    <col min="37" max="37" width="13" style="9" customWidth="1"/>
    <col min="38" max="38" width="11.25" style="9" customWidth="1"/>
    <col min="39" max="16384" width="9" style="9"/>
  </cols>
  <sheetData>
    <row r="2" spans="2:38" ht="16.5" thickBot="1">
      <c r="B2" s="43" t="s">
        <v>77</v>
      </c>
    </row>
    <row r="3" spans="2:38" ht="19.5" customHeight="1">
      <c r="B3" s="825" t="s">
        <v>64</v>
      </c>
      <c r="C3" s="826"/>
      <c r="D3" s="826"/>
      <c r="E3" s="826"/>
      <c r="F3" s="829" t="s">
        <v>73</v>
      </c>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831"/>
      <c r="AJ3" s="806" t="s">
        <v>60</v>
      </c>
      <c r="AK3" s="851" t="s">
        <v>61</v>
      </c>
      <c r="AL3" s="853" t="s">
        <v>62</v>
      </c>
    </row>
    <row r="4" spans="2:38" ht="101.25" customHeight="1">
      <c r="B4" s="827"/>
      <c r="C4" s="828"/>
      <c r="D4" s="828"/>
      <c r="E4" s="828"/>
      <c r="F4" s="832" t="s">
        <v>58</v>
      </c>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50" t="s">
        <v>59</v>
      </c>
      <c r="AJ4" s="807"/>
      <c r="AK4" s="852"/>
      <c r="AL4" s="854"/>
    </row>
    <row r="5" spans="2:38" ht="18.75" customHeight="1">
      <c r="B5" s="527" t="s">
        <v>63</v>
      </c>
      <c r="C5" s="528"/>
      <c r="D5" s="528"/>
      <c r="E5" s="528"/>
      <c r="F5" s="859" t="s">
        <v>78</v>
      </c>
      <c r="G5" s="860"/>
      <c r="H5" s="860"/>
      <c r="I5" s="860"/>
      <c r="J5" s="860"/>
      <c r="K5" s="860"/>
      <c r="L5" s="860"/>
      <c r="M5" s="860"/>
      <c r="N5" s="860"/>
      <c r="O5" s="860"/>
      <c r="P5" s="860"/>
      <c r="Q5" s="860"/>
      <c r="R5" s="860"/>
      <c r="S5" s="860"/>
      <c r="T5" s="860"/>
      <c r="U5" s="860"/>
      <c r="V5" s="860"/>
      <c r="W5" s="860"/>
      <c r="X5" s="860"/>
      <c r="Y5" s="860"/>
      <c r="Z5" s="860"/>
      <c r="AA5" s="860"/>
      <c r="AB5" s="860"/>
      <c r="AC5" s="860"/>
      <c r="AD5" s="860"/>
      <c r="AE5" s="860"/>
      <c r="AF5" s="860"/>
      <c r="AG5" s="860"/>
      <c r="AH5" s="860"/>
      <c r="AI5" s="839"/>
      <c r="AJ5" s="798" t="s">
        <v>72</v>
      </c>
      <c r="AK5" s="800" t="s">
        <v>79</v>
      </c>
      <c r="AL5" s="855" t="s">
        <v>458</v>
      </c>
    </row>
    <row r="6" spans="2:38" ht="15.75" customHeight="1">
      <c r="B6" s="30"/>
      <c r="C6" s="14"/>
      <c r="D6" s="14"/>
      <c r="E6" s="14"/>
      <c r="F6" s="65"/>
      <c r="G6" s="64"/>
      <c r="H6" s="64"/>
      <c r="I6" s="64"/>
      <c r="J6" s="64"/>
      <c r="K6" s="64"/>
      <c r="L6" s="46"/>
      <c r="M6" s="46"/>
      <c r="N6" s="63"/>
      <c r="O6" s="63"/>
      <c r="P6" s="63"/>
      <c r="Q6" s="63"/>
      <c r="R6" s="63"/>
      <c r="S6" s="63"/>
      <c r="T6" s="63"/>
      <c r="U6" s="63"/>
      <c r="V6" s="63"/>
      <c r="W6" s="63"/>
      <c r="X6" s="63"/>
      <c r="Y6" s="14"/>
      <c r="Z6" s="14"/>
      <c r="AA6" s="14"/>
      <c r="AB6" s="14"/>
      <c r="AC6" s="14"/>
      <c r="AD6" s="14"/>
      <c r="AE6" s="14"/>
      <c r="AF6" s="14"/>
      <c r="AG6" s="14"/>
      <c r="AH6" s="14"/>
      <c r="AI6" s="840"/>
      <c r="AJ6" s="796"/>
      <c r="AK6" s="801"/>
      <c r="AL6" s="856"/>
    </row>
    <row r="7" spans="2:38" ht="15.75" customHeight="1">
      <c r="B7" s="30"/>
      <c r="C7" s="14"/>
      <c r="D7" s="14"/>
      <c r="E7" s="14"/>
      <c r="F7" s="61"/>
      <c r="G7" s="373"/>
      <c r="H7" s="373"/>
      <c r="I7" s="373"/>
      <c r="J7" s="373"/>
      <c r="K7" s="373"/>
      <c r="L7" s="40"/>
      <c r="M7" s="40"/>
      <c r="N7" s="373"/>
      <c r="O7" s="373"/>
      <c r="P7" s="373"/>
      <c r="Q7" s="373"/>
      <c r="R7" s="373"/>
      <c r="S7" s="373"/>
      <c r="T7" s="40"/>
      <c r="U7" s="40"/>
      <c r="V7" s="40"/>
      <c r="W7" s="40"/>
      <c r="X7" s="40"/>
      <c r="Y7" s="40"/>
      <c r="Z7" s="40"/>
      <c r="AA7" s="40"/>
      <c r="AB7" s="40"/>
      <c r="AC7" s="40"/>
      <c r="AD7" s="40"/>
      <c r="AE7" s="40"/>
      <c r="AF7" s="40"/>
      <c r="AG7" s="40"/>
      <c r="AH7" s="40"/>
      <c r="AI7" s="841"/>
      <c r="AJ7" s="799"/>
      <c r="AK7" s="802"/>
      <c r="AL7" s="857"/>
    </row>
    <row r="8" spans="2:38" ht="18.75" customHeight="1">
      <c r="B8" s="30"/>
      <c r="C8" s="14"/>
      <c r="D8" s="14"/>
      <c r="E8" s="14"/>
      <c r="F8" s="37" t="s">
        <v>476</v>
      </c>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814"/>
      <c r="AJ8" s="814" t="s">
        <v>67</v>
      </c>
      <c r="AK8" s="800" t="s">
        <v>424</v>
      </c>
      <c r="AL8" s="803" t="s">
        <v>482</v>
      </c>
    </row>
    <row r="9" spans="2:38" ht="15.75" customHeight="1">
      <c r="B9" s="30"/>
      <c r="C9" s="14"/>
      <c r="D9" s="14"/>
      <c r="E9" s="14"/>
      <c r="F9" s="62" t="s">
        <v>304</v>
      </c>
      <c r="G9" s="849" t="str">
        <f>IF('Ｐ３-３'!$Q$4="","",'Ｐ３-３'!$Q$4)</f>
        <v>－</v>
      </c>
      <c r="H9" s="849"/>
      <c r="I9" s="849"/>
      <c r="J9" s="849"/>
      <c r="K9" s="849"/>
      <c r="L9" s="849"/>
      <c r="M9" s="540" t="s">
        <v>306</v>
      </c>
      <c r="N9" s="540"/>
      <c r="O9" s="848" t="str">
        <f>IF('Ｐ３-３'!$Q$8="","",'Ｐ３-３'!$Q$8)</f>
        <v>－</v>
      </c>
      <c r="P9" s="848"/>
      <c r="Q9" s="848"/>
      <c r="R9" s="848"/>
      <c r="S9" s="848"/>
      <c r="T9" s="848"/>
      <c r="U9" s="848"/>
      <c r="V9" s="848"/>
      <c r="W9" s="14" t="s">
        <v>318</v>
      </c>
      <c r="X9" s="14"/>
      <c r="Y9" s="14"/>
      <c r="Z9" s="14"/>
      <c r="AA9" s="14"/>
      <c r="AB9" s="14"/>
      <c r="AC9" s="14"/>
      <c r="AD9" s="14"/>
      <c r="AE9" s="14"/>
      <c r="AF9" s="14"/>
      <c r="AG9" s="14"/>
      <c r="AH9" s="14"/>
      <c r="AI9" s="815"/>
      <c r="AJ9" s="815"/>
      <c r="AK9" s="801"/>
      <c r="AL9" s="804"/>
    </row>
    <row r="10" spans="2:38" ht="15.75" customHeight="1">
      <c r="B10" s="30"/>
      <c r="C10" s="14"/>
      <c r="D10" s="14"/>
      <c r="E10" s="14"/>
      <c r="F10" s="151" t="s">
        <v>296</v>
      </c>
      <c r="G10" s="14"/>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815"/>
      <c r="AJ10" s="815"/>
      <c r="AK10" s="801"/>
      <c r="AL10" s="804"/>
    </row>
    <row r="11" spans="2:38" ht="21" customHeight="1">
      <c r="B11" s="30"/>
      <c r="C11" s="14"/>
      <c r="D11" s="14"/>
      <c r="E11" s="14"/>
      <c r="F11" s="62" t="s">
        <v>317</v>
      </c>
      <c r="G11" s="849" t="str">
        <f>IF('Ｐ３-３'!$Q$4="","",'Ｐ３-３'!$Q$4)</f>
        <v>－</v>
      </c>
      <c r="H11" s="849"/>
      <c r="I11" s="849"/>
      <c r="J11" s="849"/>
      <c r="K11" s="849"/>
      <c r="L11" s="849"/>
      <c r="M11" s="540" t="s">
        <v>306</v>
      </c>
      <c r="N11" s="540"/>
      <c r="O11" s="848" t="str">
        <f>IF('Ｐ３-３'!$Q$8="","",'Ｐ３-３'!$Q$8)</f>
        <v>－</v>
      </c>
      <c r="P11" s="848"/>
      <c r="Q11" s="848"/>
      <c r="R11" s="848"/>
      <c r="S11" s="848"/>
      <c r="T11" s="848"/>
      <c r="U11" s="848"/>
      <c r="V11" s="848"/>
      <c r="W11" s="14" t="s">
        <v>309</v>
      </c>
      <c r="X11" s="154"/>
      <c r="Y11" s="14"/>
      <c r="Z11" s="14"/>
      <c r="AA11" s="14"/>
      <c r="AB11" s="14"/>
      <c r="AC11" s="14"/>
      <c r="AD11" s="14"/>
      <c r="AE11" s="14"/>
      <c r="AF11" s="14"/>
      <c r="AG11" s="14"/>
      <c r="AH11" s="14"/>
      <c r="AI11" s="815"/>
      <c r="AJ11" s="815"/>
      <c r="AK11" s="801"/>
      <c r="AL11" s="804"/>
    </row>
    <row r="12" spans="2:38" ht="15.75" customHeight="1">
      <c r="B12" s="30"/>
      <c r="C12" s="14"/>
      <c r="D12" s="14"/>
      <c r="E12" s="14"/>
      <c r="F12" s="20" t="s">
        <v>319</v>
      </c>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815"/>
      <c r="AJ12" s="815"/>
      <c r="AK12" s="801"/>
      <c r="AL12" s="804"/>
    </row>
    <row r="13" spans="2:38">
      <c r="B13" s="30"/>
      <c r="C13" s="14"/>
      <c r="D13" s="14"/>
      <c r="E13" s="14"/>
      <c r="F13" s="20" t="s">
        <v>320</v>
      </c>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815"/>
      <c r="AJ13" s="815"/>
      <c r="AK13" s="801"/>
      <c r="AL13" s="804"/>
    </row>
    <row r="14" spans="2:38">
      <c r="B14" s="30"/>
      <c r="C14" s="14"/>
      <c r="D14" s="14"/>
      <c r="E14" s="14"/>
      <c r="F14" s="374" t="s">
        <v>321</v>
      </c>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815"/>
      <c r="AJ14" s="815"/>
      <c r="AK14" s="801"/>
      <c r="AL14" s="804"/>
    </row>
    <row r="15" spans="2:38">
      <c r="B15" s="30"/>
      <c r="C15" s="14"/>
      <c r="D15" s="14"/>
      <c r="E15" s="14"/>
      <c r="F15" s="51"/>
      <c r="G15" s="46"/>
      <c r="H15" s="371"/>
      <c r="I15" s="371"/>
      <c r="J15" s="371"/>
      <c r="K15" s="371"/>
      <c r="L15" s="14"/>
      <c r="M15" s="14"/>
      <c r="N15" s="371"/>
      <c r="O15" s="371"/>
      <c r="P15" s="371"/>
      <c r="Q15" s="371"/>
      <c r="R15" s="371"/>
      <c r="S15" s="371"/>
      <c r="T15" s="14"/>
      <c r="U15" s="14"/>
      <c r="V15" s="14"/>
      <c r="W15" s="14"/>
      <c r="X15" s="14"/>
      <c r="Y15" s="14"/>
      <c r="Z15" s="14"/>
      <c r="AA15" s="14"/>
      <c r="AB15" s="14"/>
      <c r="AC15" s="14"/>
      <c r="AD15" s="14"/>
      <c r="AE15" s="14"/>
      <c r="AF15" s="14"/>
      <c r="AG15" s="14"/>
      <c r="AH15" s="14"/>
      <c r="AI15" s="815"/>
      <c r="AJ15" s="815"/>
      <c r="AK15" s="801"/>
      <c r="AL15" s="804"/>
    </row>
    <row r="16" spans="2:38">
      <c r="B16" s="30"/>
      <c r="C16" s="14"/>
      <c r="D16" s="14"/>
      <c r="E16" s="14"/>
      <c r="F16" s="20"/>
      <c r="G16" s="46"/>
      <c r="H16" s="371"/>
      <c r="I16" s="371"/>
      <c r="J16" s="371"/>
      <c r="K16" s="371"/>
      <c r="L16" s="14"/>
      <c r="M16" s="14"/>
      <c r="N16" s="371"/>
      <c r="O16" s="371"/>
      <c r="P16" s="371"/>
      <c r="Q16" s="371"/>
      <c r="R16" s="371"/>
      <c r="S16" s="371"/>
      <c r="T16" s="14"/>
      <c r="U16" s="14"/>
      <c r="V16" s="14"/>
      <c r="W16" s="14"/>
      <c r="X16" s="14"/>
      <c r="Y16" s="14"/>
      <c r="Z16" s="14"/>
      <c r="AA16" s="14"/>
      <c r="AB16" s="14"/>
      <c r="AC16" s="14"/>
      <c r="AD16" s="14"/>
      <c r="AE16" s="14"/>
      <c r="AF16" s="14"/>
      <c r="AG16" s="14"/>
      <c r="AH16" s="14"/>
      <c r="AI16" s="815"/>
      <c r="AJ16" s="815"/>
      <c r="AK16" s="801"/>
      <c r="AL16" s="804"/>
    </row>
    <row r="17" spans="2:38">
      <c r="B17" s="30"/>
      <c r="C17" s="14"/>
      <c r="D17" s="14"/>
      <c r="E17" s="14"/>
      <c r="F17" s="51"/>
      <c r="G17" s="46"/>
      <c r="H17" s="371"/>
      <c r="I17" s="371"/>
      <c r="J17" s="371"/>
      <c r="K17" s="371"/>
      <c r="L17" s="14"/>
      <c r="M17" s="14"/>
      <c r="N17" s="371"/>
      <c r="O17" s="371"/>
      <c r="P17" s="371"/>
      <c r="Q17" s="371"/>
      <c r="R17" s="371"/>
      <c r="S17" s="371"/>
      <c r="T17" s="14"/>
      <c r="U17" s="14"/>
      <c r="V17" s="14"/>
      <c r="W17" s="14"/>
      <c r="X17" s="14"/>
      <c r="Y17" s="14"/>
      <c r="Z17" s="14"/>
      <c r="AA17" s="14"/>
      <c r="AB17" s="14"/>
      <c r="AC17" s="14"/>
      <c r="AD17" s="14"/>
      <c r="AE17" s="14"/>
      <c r="AF17" s="14"/>
      <c r="AG17" s="14"/>
      <c r="AH17" s="14"/>
      <c r="AI17" s="815"/>
      <c r="AJ17" s="815"/>
      <c r="AK17" s="801"/>
      <c r="AL17" s="804"/>
    </row>
    <row r="18" spans="2:38">
      <c r="B18" s="30"/>
      <c r="C18" s="14"/>
      <c r="D18" s="14"/>
      <c r="E18" s="14"/>
      <c r="F18" s="20"/>
      <c r="G18" s="46"/>
      <c r="H18" s="371"/>
      <c r="I18" s="371"/>
      <c r="J18" s="371"/>
      <c r="K18" s="371"/>
      <c r="L18" s="14"/>
      <c r="M18" s="14"/>
      <c r="N18" s="371"/>
      <c r="O18" s="371"/>
      <c r="P18" s="371"/>
      <c r="Q18" s="371"/>
      <c r="R18" s="371"/>
      <c r="S18" s="371"/>
      <c r="T18" s="14"/>
      <c r="U18" s="14"/>
      <c r="V18" s="14"/>
      <c r="W18" s="14"/>
      <c r="X18" s="14"/>
      <c r="Y18" s="14"/>
      <c r="Z18" s="14"/>
      <c r="AA18" s="14"/>
      <c r="AB18" s="14"/>
      <c r="AC18" s="14"/>
      <c r="AD18" s="14"/>
      <c r="AE18" s="14"/>
      <c r="AF18" s="14"/>
      <c r="AG18" s="14"/>
      <c r="AH18" s="14"/>
      <c r="AI18" s="815"/>
      <c r="AJ18" s="815"/>
      <c r="AK18" s="801"/>
      <c r="AL18" s="804"/>
    </row>
    <row r="19" spans="2:38">
      <c r="B19" s="30"/>
      <c r="C19" s="14"/>
      <c r="D19" s="14"/>
      <c r="E19" s="14"/>
      <c r="F19" s="20"/>
      <c r="G19" s="46"/>
      <c r="H19" s="371"/>
      <c r="I19" s="371"/>
      <c r="J19" s="371"/>
      <c r="K19" s="371"/>
      <c r="L19" s="14"/>
      <c r="M19" s="14"/>
      <c r="N19" s="371"/>
      <c r="O19" s="371"/>
      <c r="P19" s="371"/>
      <c r="Q19" s="371"/>
      <c r="R19" s="371"/>
      <c r="S19" s="371"/>
      <c r="T19" s="14"/>
      <c r="U19" s="14"/>
      <c r="V19" s="14"/>
      <c r="W19" s="14"/>
      <c r="X19" s="14"/>
      <c r="Y19" s="14"/>
      <c r="Z19" s="14"/>
      <c r="AA19" s="14"/>
      <c r="AB19" s="14"/>
      <c r="AC19" s="14"/>
      <c r="AD19" s="14"/>
      <c r="AE19" s="14"/>
      <c r="AF19" s="14"/>
      <c r="AG19" s="14"/>
      <c r="AH19" s="14"/>
      <c r="AI19" s="815"/>
      <c r="AJ19" s="815"/>
      <c r="AK19" s="801"/>
      <c r="AL19" s="804"/>
    </row>
    <row r="20" spans="2:38">
      <c r="B20" s="30"/>
      <c r="C20" s="14"/>
      <c r="D20" s="14"/>
      <c r="E20" s="14"/>
      <c r="F20" s="61"/>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816"/>
      <c r="AJ20" s="816"/>
      <c r="AK20" s="802"/>
      <c r="AL20" s="805"/>
    </row>
    <row r="21" spans="2:38" ht="18.75" customHeight="1">
      <c r="B21" s="30"/>
      <c r="C21" s="14"/>
      <c r="D21" s="14"/>
      <c r="E21" s="14"/>
      <c r="F21" s="20" t="s">
        <v>477</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910" t="s">
        <v>755</v>
      </c>
      <c r="AJ21" s="796" t="s">
        <v>68</v>
      </c>
      <c r="AK21" s="801" t="s">
        <v>425</v>
      </c>
      <c r="AL21" s="760" t="s">
        <v>481</v>
      </c>
    </row>
    <row r="22" spans="2:38" ht="15.75" customHeight="1">
      <c r="B22" s="30"/>
      <c r="C22" s="14"/>
      <c r="D22" s="14"/>
      <c r="E22" s="14"/>
      <c r="F22" s="62" t="s">
        <v>304</v>
      </c>
      <c r="G22" s="849" t="str">
        <f>IF('Ｐ３-３'!$Q$4="","",'Ｐ３-３'!$Q$4)</f>
        <v>－</v>
      </c>
      <c r="H22" s="849"/>
      <c r="I22" s="849"/>
      <c r="J22" s="849"/>
      <c r="K22" s="849"/>
      <c r="L22" s="849"/>
      <c r="M22" s="540" t="s">
        <v>306</v>
      </c>
      <c r="N22" s="540"/>
      <c r="O22" s="848" t="str">
        <f>IF('Ｐ３-３'!$Q$8="","",'Ｐ３-３'!$Q$8)</f>
        <v>－</v>
      </c>
      <c r="P22" s="848"/>
      <c r="Q22" s="848"/>
      <c r="R22" s="848"/>
      <c r="S22" s="848"/>
      <c r="T22" s="848"/>
      <c r="U22" s="848"/>
      <c r="V22" s="848"/>
      <c r="W22" s="861" t="s">
        <v>322</v>
      </c>
      <c r="X22" s="861"/>
      <c r="Y22" s="861"/>
      <c r="Z22" s="861"/>
      <c r="AA22" s="861"/>
      <c r="AB22" s="861"/>
      <c r="AC22" s="861"/>
      <c r="AD22" s="861"/>
      <c r="AE22" s="861"/>
      <c r="AF22" s="861"/>
      <c r="AG22" s="861"/>
      <c r="AH22" s="861"/>
      <c r="AI22" s="908"/>
      <c r="AJ22" s="796"/>
      <c r="AK22" s="801"/>
      <c r="AL22" s="760"/>
    </row>
    <row r="23" spans="2:38" ht="23.25" customHeight="1">
      <c r="B23" s="30"/>
      <c r="C23" s="14"/>
      <c r="D23" s="14"/>
      <c r="E23" s="14"/>
      <c r="F23" s="151" t="s">
        <v>323</v>
      </c>
      <c r="G23" s="60"/>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370"/>
      <c r="AI23" s="908"/>
      <c r="AJ23" s="796"/>
      <c r="AK23" s="801"/>
      <c r="AL23" s="760"/>
    </row>
    <row r="24" spans="2:38" ht="19.5" customHeight="1">
      <c r="B24" s="30"/>
      <c r="C24" s="14"/>
      <c r="D24" s="14"/>
      <c r="E24" s="14"/>
      <c r="F24" s="62" t="s">
        <v>464</v>
      </c>
      <c r="G24" s="14"/>
      <c r="H24" s="14"/>
      <c r="I24" s="14"/>
      <c r="J24" s="14"/>
      <c r="K24" s="14"/>
      <c r="L24" s="14"/>
      <c r="M24" s="14"/>
      <c r="N24" s="14"/>
      <c r="O24" s="14"/>
      <c r="P24" s="46"/>
      <c r="Q24" s="849" t="str">
        <f>IF('Ｐ３-３'!$Q$4="","",'Ｐ３-３'!$Q$4)</f>
        <v>－</v>
      </c>
      <c r="R24" s="849"/>
      <c r="S24" s="849"/>
      <c r="T24" s="849"/>
      <c r="U24" s="849"/>
      <c r="V24" s="849"/>
      <c r="W24" s="46" t="s">
        <v>466</v>
      </c>
      <c r="X24" s="46"/>
      <c r="Y24" s="46"/>
      <c r="Z24" s="46"/>
      <c r="AA24" s="46"/>
      <c r="AB24" s="46"/>
      <c r="AC24" s="46"/>
      <c r="AD24" s="46"/>
      <c r="AE24" s="46"/>
      <c r="AF24" s="46"/>
      <c r="AG24" s="46"/>
      <c r="AH24" s="46"/>
      <c r="AI24" s="908"/>
      <c r="AJ24" s="796"/>
      <c r="AK24" s="801"/>
      <c r="AL24" s="760"/>
    </row>
    <row r="25" spans="2:38" ht="19.5" customHeight="1">
      <c r="B25" s="30"/>
      <c r="C25" s="14"/>
      <c r="D25" s="14"/>
      <c r="E25" s="14"/>
      <c r="F25" s="62" t="s">
        <v>472</v>
      </c>
      <c r="G25" s="14"/>
      <c r="H25" s="14"/>
      <c r="I25" s="14"/>
      <c r="J25" s="14"/>
      <c r="K25" s="14"/>
      <c r="L25" s="14"/>
      <c r="M25" s="14"/>
      <c r="N25" s="46"/>
      <c r="O25" s="46"/>
      <c r="P25" s="46"/>
      <c r="Q25" s="46"/>
      <c r="R25" s="46"/>
      <c r="S25" s="46"/>
      <c r="T25" s="46"/>
      <c r="U25" s="46"/>
      <c r="V25" s="46"/>
      <c r="W25" s="46"/>
      <c r="X25" s="46"/>
      <c r="Y25" s="46"/>
      <c r="Z25" s="46"/>
      <c r="AA25" s="46"/>
      <c r="AB25" s="46"/>
      <c r="AC25" s="46"/>
      <c r="AD25" s="46"/>
      <c r="AE25" s="46"/>
      <c r="AF25" s="46"/>
      <c r="AG25" s="46"/>
      <c r="AH25" s="46"/>
      <c r="AI25" s="908"/>
      <c r="AJ25" s="796"/>
      <c r="AK25" s="801"/>
      <c r="AL25" s="760"/>
    </row>
    <row r="26" spans="2:38" ht="22.5" customHeight="1">
      <c r="B26" s="527" t="s">
        <v>76</v>
      </c>
      <c r="C26" s="528"/>
      <c r="D26" s="528"/>
      <c r="E26" s="756"/>
      <c r="F26" s="858" t="s">
        <v>473</v>
      </c>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908"/>
      <c r="AJ26" s="796"/>
      <c r="AK26" s="801"/>
      <c r="AL26" s="760"/>
    </row>
    <row r="27" spans="2:38" ht="22.5" customHeight="1" thickBot="1">
      <c r="B27" s="16"/>
      <c r="C27" s="11"/>
      <c r="D27" s="11"/>
      <c r="E27" s="11"/>
      <c r="F27" s="24"/>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909"/>
      <c r="AJ27" s="25"/>
      <c r="AK27" s="384"/>
      <c r="AL27" s="12"/>
    </row>
    <row r="30" spans="2:38" ht="16.5" thickBot="1">
      <c r="B30" s="43" t="s">
        <v>673</v>
      </c>
    </row>
    <row r="31" spans="2:38">
      <c r="B31" s="753" t="s">
        <v>253</v>
      </c>
      <c r="C31" s="754"/>
      <c r="D31" s="754"/>
      <c r="E31" s="754"/>
      <c r="F31" s="754"/>
      <c r="G31" s="754"/>
      <c r="H31" s="754"/>
      <c r="I31" s="754"/>
      <c r="J31" s="754"/>
      <c r="K31" s="754"/>
      <c r="L31" s="754"/>
      <c r="M31" s="869"/>
      <c r="N31" s="884" t="s">
        <v>254</v>
      </c>
      <c r="O31" s="754"/>
      <c r="P31" s="754"/>
      <c r="Q31" s="754"/>
      <c r="R31" s="754"/>
      <c r="S31" s="754"/>
      <c r="T31" s="754"/>
      <c r="U31" s="754"/>
      <c r="V31" s="754"/>
      <c r="W31" s="754"/>
      <c r="X31" s="754"/>
      <c r="Y31" s="754"/>
      <c r="Z31" s="754"/>
      <c r="AA31" s="754"/>
      <c r="AB31" s="754"/>
      <c r="AC31" s="754"/>
      <c r="AD31" s="754"/>
      <c r="AE31" s="754"/>
      <c r="AF31" s="754"/>
      <c r="AG31" s="754"/>
      <c r="AH31" s="754"/>
      <c r="AI31" s="754"/>
      <c r="AJ31" s="754"/>
      <c r="AK31" s="885"/>
      <c r="AL31" s="888" t="s">
        <v>511</v>
      </c>
    </row>
    <row r="32" spans="2:38" ht="16.5" thickBot="1">
      <c r="B32" s="870"/>
      <c r="C32" s="871"/>
      <c r="D32" s="871"/>
      <c r="E32" s="871"/>
      <c r="F32" s="871"/>
      <c r="G32" s="871"/>
      <c r="H32" s="871"/>
      <c r="I32" s="871"/>
      <c r="J32" s="871"/>
      <c r="K32" s="871"/>
      <c r="L32" s="871"/>
      <c r="M32" s="872"/>
      <c r="N32" s="886"/>
      <c r="O32" s="871"/>
      <c r="P32" s="871"/>
      <c r="Q32" s="871"/>
      <c r="R32" s="871"/>
      <c r="S32" s="871"/>
      <c r="T32" s="871"/>
      <c r="U32" s="871"/>
      <c r="V32" s="871"/>
      <c r="W32" s="871"/>
      <c r="X32" s="871"/>
      <c r="Y32" s="871"/>
      <c r="Z32" s="871"/>
      <c r="AA32" s="871"/>
      <c r="AB32" s="871"/>
      <c r="AC32" s="871"/>
      <c r="AD32" s="871"/>
      <c r="AE32" s="871"/>
      <c r="AF32" s="871"/>
      <c r="AG32" s="871"/>
      <c r="AH32" s="871"/>
      <c r="AI32" s="871"/>
      <c r="AJ32" s="871"/>
      <c r="AK32" s="887"/>
      <c r="AL32" s="889"/>
    </row>
    <row r="33" spans="2:38" ht="18.75" customHeight="1" thickTop="1">
      <c r="B33" s="873" t="s">
        <v>255</v>
      </c>
      <c r="C33" s="874"/>
      <c r="D33" s="874"/>
      <c r="E33" s="874"/>
      <c r="F33" s="874"/>
      <c r="G33" s="874"/>
      <c r="H33" s="874"/>
      <c r="I33" s="874"/>
      <c r="J33" s="874"/>
      <c r="K33" s="874"/>
      <c r="L33" s="874"/>
      <c r="M33" s="875"/>
      <c r="N33" s="879" t="s">
        <v>327</v>
      </c>
      <c r="O33" s="880"/>
      <c r="P33" s="880"/>
      <c r="Q33" s="880"/>
      <c r="R33" s="880"/>
      <c r="S33" s="880"/>
      <c r="T33" s="880"/>
      <c r="U33" s="880"/>
      <c r="V33" s="880"/>
      <c r="W33" s="880"/>
      <c r="X33" s="880"/>
      <c r="Y33" s="880"/>
      <c r="Z33" s="880"/>
      <c r="AA33" s="880"/>
      <c r="AB33" s="880"/>
      <c r="AC33" s="880"/>
      <c r="AD33" s="880"/>
      <c r="AE33" s="880"/>
      <c r="AF33" s="880"/>
      <c r="AG33" s="880"/>
      <c r="AH33" s="880"/>
      <c r="AI33" s="880"/>
      <c r="AJ33" s="880"/>
      <c r="AK33" s="881"/>
      <c r="AL33" s="864" t="s">
        <v>508</v>
      </c>
    </row>
    <row r="34" spans="2:38" ht="18.75" customHeight="1">
      <c r="B34" s="876"/>
      <c r="C34" s="877"/>
      <c r="D34" s="877"/>
      <c r="E34" s="877"/>
      <c r="F34" s="877"/>
      <c r="G34" s="877"/>
      <c r="H34" s="877"/>
      <c r="I34" s="877"/>
      <c r="J34" s="877"/>
      <c r="K34" s="877"/>
      <c r="L34" s="877"/>
      <c r="M34" s="878"/>
      <c r="N34" s="882"/>
      <c r="O34" s="795"/>
      <c r="P34" s="795"/>
      <c r="Q34" s="795"/>
      <c r="R34" s="795"/>
      <c r="S34" s="795"/>
      <c r="T34" s="795"/>
      <c r="U34" s="795"/>
      <c r="V34" s="795"/>
      <c r="W34" s="795"/>
      <c r="X34" s="795"/>
      <c r="Y34" s="795"/>
      <c r="Z34" s="795"/>
      <c r="AA34" s="795"/>
      <c r="AB34" s="795"/>
      <c r="AC34" s="795"/>
      <c r="AD34" s="795"/>
      <c r="AE34" s="795"/>
      <c r="AF34" s="795"/>
      <c r="AG34" s="795"/>
      <c r="AH34" s="795"/>
      <c r="AI34" s="795"/>
      <c r="AJ34" s="795"/>
      <c r="AK34" s="883"/>
      <c r="AL34" s="865"/>
    </row>
    <row r="35" spans="2:38" ht="18.75" customHeight="1">
      <c r="B35" s="890" t="s">
        <v>256</v>
      </c>
      <c r="C35" s="891"/>
      <c r="D35" s="891"/>
      <c r="E35" s="891"/>
      <c r="F35" s="891"/>
      <c r="G35" s="891"/>
      <c r="H35" s="891"/>
      <c r="I35" s="891"/>
      <c r="J35" s="891"/>
      <c r="K35" s="891"/>
      <c r="L35" s="891"/>
      <c r="M35" s="892"/>
      <c r="N35" s="900" t="s">
        <v>326</v>
      </c>
      <c r="O35" s="770"/>
      <c r="P35" s="770"/>
      <c r="Q35" s="770"/>
      <c r="R35" s="770"/>
      <c r="S35" s="770"/>
      <c r="T35" s="770"/>
      <c r="U35" s="770"/>
      <c r="V35" s="770"/>
      <c r="W35" s="770"/>
      <c r="X35" s="770"/>
      <c r="Y35" s="770"/>
      <c r="Z35" s="770"/>
      <c r="AA35" s="770"/>
      <c r="AB35" s="770"/>
      <c r="AC35" s="770"/>
      <c r="AD35" s="770"/>
      <c r="AE35" s="770"/>
      <c r="AF35" s="770"/>
      <c r="AG35" s="770"/>
      <c r="AH35" s="770"/>
      <c r="AI35" s="770"/>
      <c r="AJ35" s="770"/>
      <c r="AK35" s="771"/>
      <c r="AL35" s="865"/>
    </row>
    <row r="36" spans="2:38" ht="18.75" customHeight="1">
      <c r="B36" s="893"/>
      <c r="C36" s="894"/>
      <c r="D36" s="894"/>
      <c r="E36" s="894"/>
      <c r="F36" s="894"/>
      <c r="G36" s="894"/>
      <c r="H36" s="894"/>
      <c r="I36" s="894"/>
      <c r="J36" s="894"/>
      <c r="K36" s="894"/>
      <c r="L36" s="894"/>
      <c r="M36" s="895"/>
      <c r="N36" s="901"/>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3"/>
      <c r="AL36" s="866"/>
    </row>
    <row r="37" spans="2:38" ht="18.75" customHeight="1">
      <c r="B37" s="896" t="s">
        <v>693</v>
      </c>
      <c r="C37" s="877"/>
      <c r="D37" s="877"/>
      <c r="E37" s="877"/>
      <c r="F37" s="877"/>
      <c r="G37" s="877"/>
      <c r="H37" s="877"/>
      <c r="I37" s="877"/>
      <c r="J37" s="877"/>
      <c r="K37" s="877"/>
      <c r="L37" s="877"/>
      <c r="M37" s="878"/>
      <c r="N37" s="904" t="s">
        <v>325</v>
      </c>
      <c r="O37" s="790"/>
      <c r="P37" s="790"/>
      <c r="Q37" s="790"/>
      <c r="R37" s="790"/>
      <c r="S37" s="790"/>
      <c r="T37" s="790"/>
      <c r="U37" s="790"/>
      <c r="V37" s="790"/>
      <c r="W37" s="790"/>
      <c r="X37" s="790"/>
      <c r="Y37" s="790"/>
      <c r="Z37" s="790"/>
      <c r="AA37" s="790"/>
      <c r="AB37" s="790"/>
      <c r="AC37" s="790"/>
      <c r="AD37" s="790"/>
      <c r="AE37" s="790"/>
      <c r="AF37" s="790"/>
      <c r="AG37" s="790"/>
      <c r="AH37" s="790"/>
      <c r="AI37" s="790"/>
      <c r="AJ37" s="790"/>
      <c r="AK37" s="791"/>
      <c r="AL37" s="867" t="s">
        <v>509</v>
      </c>
    </row>
    <row r="38" spans="2:38" ht="18.75" customHeight="1">
      <c r="B38" s="876"/>
      <c r="C38" s="877"/>
      <c r="D38" s="877"/>
      <c r="E38" s="877"/>
      <c r="F38" s="877"/>
      <c r="G38" s="877"/>
      <c r="H38" s="877"/>
      <c r="I38" s="877"/>
      <c r="J38" s="877"/>
      <c r="K38" s="877"/>
      <c r="L38" s="877"/>
      <c r="M38" s="878"/>
      <c r="N38" s="882"/>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883"/>
      <c r="AL38" s="865"/>
    </row>
    <row r="39" spans="2:38" ht="18.75" customHeight="1">
      <c r="B39" s="876" t="s">
        <v>257</v>
      </c>
      <c r="C39" s="877"/>
      <c r="D39" s="877"/>
      <c r="E39" s="877"/>
      <c r="F39" s="877"/>
      <c r="G39" s="877"/>
      <c r="H39" s="877"/>
      <c r="I39" s="877"/>
      <c r="J39" s="877"/>
      <c r="K39" s="877"/>
      <c r="L39" s="877"/>
      <c r="M39" s="878"/>
      <c r="N39" s="900" t="s">
        <v>324</v>
      </c>
      <c r="O39" s="770"/>
      <c r="P39" s="770"/>
      <c r="Q39" s="770"/>
      <c r="R39" s="770"/>
      <c r="S39" s="770"/>
      <c r="T39" s="770"/>
      <c r="U39" s="770"/>
      <c r="V39" s="770"/>
      <c r="W39" s="770"/>
      <c r="X39" s="770"/>
      <c r="Y39" s="770"/>
      <c r="Z39" s="770"/>
      <c r="AA39" s="770"/>
      <c r="AB39" s="770"/>
      <c r="AC39" s="770"/>
      <c r="AD39" s="770"/>
      <c r="AE39" s="770"/>
      <c r="AF39" s="770"/>
      <c r="AG39" s="770"/>
      <c r="AH39" s="770"/>
      <c r="AI39" s="770"/>
      <c r="AJ39" s="770"/>
      <c r="AK39" s="771"/>
      <c r="AL39" s="865"/>
    </row>
    <row r="40" spans="2:38" ht="18.75" customHeight="1">
      <c r="B40" s="876"/>
      <c r="C40" s="877"/>
      <c r="D40" s="877"/>
      <c r="E40" s="877"/>
      <c r="F40" s="877"/>
      <c r="G40" s="877"/>
      <c r="H40" s="877"/>
      <c r="I40" s="877"/>
      <c r="J40" s="877"/>
      <c r="K40" s="877"/>
      <c r="L40" s="877"/>
      <c r="M40" s="878"/>
      <c r="N40" s="901"/>
      <c r="O40" s="902"/>
      <c r="P40" s="902"/>
      <c r="Q40" s="902"/>
      <c r="R40" s="902"/>
      <c r="S40" s="902"/>
      <c r="T40" s="902"/>
      <c r="U40" s="902"/>
      <c r="V40" s="902"/>
      <c r="W40" s="902"/>
      <c r="X40" s="902"/>
      <c r="Y40" s="902"/>
      <c r="Z40" s="902"/>
      <c r="AA40" s="902"/>
      <c r="AB40" s="902"/>
      <c r="AC40" s="902"/>
      <c r="AD40" s="902"/>
      <c r="AE40" s="902"/>
      <c r="AF40" s="902"/>
      <c r="AG40" s="902"/>
      <c r="AH40" s="902"/>
      <c r="AI40" s="902"/>
      <c r="AJ40" s="902"/>
      <c r="AK40" s="903"/>
      <c r="AL40" s="866"/>
    </row>
    <row r="41" spans="2:38" ht="18.75" customHeight="1">
      <c r="B41" s="896" t="s">
        <v>517</v>
      </c>
      <c r="C41" s="877"/>
      <c r="D41" s="877"/>
      <c r="E41" s="877"/>
      <c r="F41" s="877"/>
      <c r="G41" s="877"/>
      <c r="H41" s="877"/>
      <c r="I41" s="877"/>
      <c r="J41" s="877"/>
      <c r="K41" s="877"/>
      <c r="L41" s="877"/>
      <c r="M41" s="878"/>
      <c r="N41" s="904" t="s">
        <v>328</v>
      </c>
      <c r="O41" s="790"/>
      <c r="P41" s="790"/>
      <c r="Q41" s="790"/>
      <c r="R41" s="790"/>
      <c r="S41" s="790"/>
      <c r="T41" s="790"/>
      <c r="U41" s="790"/>
      <c r="V41" s="790"/>
      <c r="W41" s="790"/>
      <c r="X41" s="790"/>
      <c r="Y41" s="790"/>
      <c r="Z41" s="790"/>
      <c r="AA41" s="790"/>
      <c r="AB41" s="790"/>
      <c r="AC41" s="790"/>
      <c r="AD41" s="790"/>
      <c r="AE41" s="790"/>
      <c r="AF41" s="790"/>
      <c r="AG41" s="790"/>
      <c r="AH41" s="790"/>
      <c r="AI41" s="790"/>
      <c r="AJ41" s="790"/>
      <c r="AK41" s="791"/>
      <c r="AL41" s="867" t="s">
        <v>510</v>
      </c>
    </row>
    <row r="42" spans="2:38" ht="18.75" customHeight="1" thickBot="1">
      <c r="B42" s="897"/>
      <c r="C42" s="898"/>
      <c r="D42" s="898"/>
      <c r="E42" s="898"/>
      <c r="F42" s="898"/>
      <c r="G42" s="898"/>
      <c r="H42" s="898"/>
      <c r="I42" s="898"/>
      <c r="J42" s="898"/>
      <c r="K42" s="898"/>
      <c r="L42" s="898"/>
      <c r="M42" s="899"/>
      <c r="N42" s="905"/>
      <c r="O42" s="835"/>
      <c r="P42" s="835"/>
      <c r="Q42" s="835"/>
      <c r="R42" s="835"/>
      <c r="S42" s="835"/>
      <c r="T42" s="835"/>
      <c r="U42" s="835"/>
      <c r="V42" s="835"/>
      <c r="W42" s="835"/>
      <c r="X42" s="835"/>
      <c r="Y42" s="835"/>
      <c r="Z42" s="835"/>
      <c r="AA42" s="835"/>
      <c r="AB42" s="835"/>
      <c r="AC42" s="835"/>
      <c r="AD42" s="835"/>
      <c r="AE42" s="835"/>
      <c r="AF42" s="835"/>
      <c r="AG42" s="835"/>
      <c r="AH42" s="835"/>
      <c r="AI42" s="835"/>
      <c r="AJ42" s="835"/>
      <c r="AK42" s="906"/>
      <c r="AL42" s="868"/>
    </row>
  </sheetData>
  <sheetProtection sheet="1" objects="1" scenarios="1" selectLockedCells="1"/>
  <mergeCells count="49">
    <mergeCell ref="AL41:AL42"/>
    <mergeCell ref="AL31:AL32"/>
    <mergeCell ref="N33:AK34"/>
    <mergeCell ref="AL33:AL36"/>
    <mergeCell ref="N35:AK36"/>
    <mergeCell ref="N37:AK38"/>
    <mergeCell ref="AL37:AL40"/>
    <mergeCell ref="N39:AK40"/>
    <mergeCell ref="B26:E26"/>
    <mergeCell ref="B41:M42"/>
    <mergeCell ref="Q24:V24"/>
    <mergeCell ref="B35:M36"/>
    <mergeCell ref="B37:M38"/>
    <mergeCell ref="B39:M40"/>
    <mergeCell ref="F26:AH26"/>
    <mergeCell ref="B31:M32"/>
    <mergeCell ref="B33:M34"/>
    <mergeCell ref="N31:AK32"/>
    <mergeCell ref="N41:AK42"/>
    <mergeCell ref="AJ21:AJ26"/>
    <mergeCell ref="AK21:AK26"/>
    <mergeCell ref="AL21:AL26"/>
    <mergeCell ref="G22:L22"/>
    <mergeCell ref="M22:N22"/>
    <mergeCell ref="O22:V22"/>
    <mergeCell ref="W22:AH22"/>
    <mergeCell ref="AI21:AI27"/>
    <mergeCell ref="AI8:AI20"/>
    <mergeCell ref="AJ8:AJ20"/>
    <mergeCell ref="AK8:AK20"/>
    <mergeCell ref="AL8:AL20"/>
    <mergeCell ref="G9:L9"/>
    <mergeCell ref="M9:N9"/>
    <mergeCell ref="O9:V9"/>
    <mergeCell ref="G11:L11"/>
    <mergeCell ref="M11:N11"/>
    <mergeCell ref="O11:V11"/>
    <mergeCell ref="AL5:AL7"/>
    <mergeCell ref="B3:E4"/>
    <mergeCell ref="F3:AI3"/>
    <mergeCell ref="AJ3:AJ4"/>
    <mergeCell ref="AK3:AK4"/>
    <mergeCell ref="AL3:AL4"/>
    <mergeCell ref="F4:AH4"/>
    <mergeCell ref="B5:E5"/>
    <mergeCell ref="F5:AH5"/>
    <mergeCell ref="AI5:AI7"/>
    <mergeCell ref="AJ5:AJ7"/>
    <mergeCell ref="AK5:AK7"/>
  </mergeCells>
  <phoneticPr fontId="2"/>
  <pageMargins left="0.39370078740157483" right="0.39370078740157483" top="0.39370078740157483" bottom="0.39370078740157483" header="0.59055118110236227" footer="0.59055118110236227"/>
  <pageSetup paperSize="9" orientation="portrait" r:id="rId1"/>
  <headerFooter>
    <oddFooter>&amp;C3-4</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AK38"/>
  <sheetViews>
    <sheetView view="pageBreakPreview" topLeftCell="A10" zoomScale="115" zoomScaleNormal="100" zoomScaleSheetLayoutView="115" workbookViewId="0">
      <selection activeCell="R15" sqref="R15:W18"/>
    </sheetView>
  </sheetViews>
  <sheetFormatPr defaultColWidth="9" defaultRowHeight="15.75"/>
  <cols>
    <col min="1" max="1" width="1.875" style="9" customWidth="1"/>
    <col min="2" max="5" width="1.125" style="9" customWidth="1"/>
    <col min="6" max="6" width="3.75" style="9" customWidth="1"/>
    <col min="7" max="7" width="1" style="9" customWidth="1"/>
    <col min="8" max="8" width="2.25" style="9" customWidth="1"/>
    <col min="9" max="9" width="1.75" style="9" customWidth="1"/>
    <col min="10" max="10" width="1.375" style="9" customWidth="1"/>
    <col min="11" max="11" width="1.75" style="9" customWidth="1"/>
    <col min="12" max="12" width="1.375" style="9" customWidth="1"/>
    <col min="13" max="13" width="2" style="9" customWidth="1"/>
    <col min="14" max="14" width="1.625" style="9" customWidth="1"/>
    <col min="15" max="15" width="2.125" style="9" customWidth="1"/>
    <col min="16" max="16" width="2.375" style="9" customWidth="1"/>
    <col min="17" max="17" width="4.75" style="9" customWidth="1"/>
    <col min="18" max="18" width="2.25" style="9" customWidth="1"/>
    <col min="19" max="19" width="1.625" style="9" customWidth="1"/>
    <col min="20" max="21" width="1.875" style="9" customWidth="1"/>
    <col min="22" max="24" width="2.125" style="9" customWidth="1"/>
    <col min="25" max="25" width="1.625" style="9" customWidth="1"/>
    <col min="26" max="26" width="1.875" style="9" customWidth="1"/>
    <col min="27" max="32" width="2.25" style="9" customWidth="1"/>
    <col min="33" max="33" width="1.875" style="9" customWidth="1"/>
    <col min="34" max="34" width="9.125" style="9" customWidth="1"/>
    <col min="35" max="35" width="7.375" style="9" customWidth="1"/>
    <col min="36" max="36" width="4.875" style="9" customWidth="1"/>
    <col min="37" max="37" width="10.25" style="9" customWidth="1"/>
    <col min="38" max="16384" width="9" style="9"/>
  </cols>
  <sheetData>
    <row r="2" spans="2:37">
      <c r="B2" s="5" t="s">
        <v>676</v>
      </c>
    </row>
    <row r="3" spans="2:37" ht="16.5" thickBot="1"/>
    <row r="4" spans="2:37" ht="19.5" customHeight="1">
      <c r="B4" s="753" t="s">
        <v>436</v>
      </c>
      <c r="C4" s="754"/>
      <c r="D4" s="754"/>
      <c r="E4" s="754"/>
      <c r="F4" s="754"/>
      <c r="G4" s="754"/>
      <c r="H4" s="754"/>
      <c r="I4" s="754"/>
      <c r="J4" s="754"/>
      <c r="K4" s="754"/>
      <c r="L4" s="754"/>
      <c r="M4" s="754"/>
      <c r="N4" s="754"/>
      <c r="O4" s="754"/>
      <c r="P4" s="843" t="s">
        <v>42</v>
      </c>
      <c r="Q4" s="911" t="str">
        <f>IF(コントロールシート!$D$17="","",コントロールシート!$D$17)</f>
        <v/>
      </c>
      <c r="R4" s="911"/>
      <c r="S4" s="911"/>
      <c r="T4" s="911"/>
      <c r="U4" s="911"/>
      <c r="V4" s="911"/>
      <c r="W4" s="911"/>
      <c r="X4" s="911"/>
      <c r="Y4" s="911"/>
      <c r="Z4" s="750" t="s">
        <v>46</v>
      </c>
      <c r="AA4" s="750"/>
      <c r="AB4" s="752"/>
      <c r="AC4" s="30"/>
      <c r="AD4" s="14"/>
      <c r="AE4" s="14"/>
      <c r="AF4" s="14"/>
      <c r="AG4" s="14"/>
    </row>
    <row r="5" spans="2:37" ht="19.5" customHeight="1" thickBot="1">
      <c r="B5" s="823"/>
      <c r="C5" s="824"/>
      <c r="D5" s="824"/>
      <c r="E5" s="824"/>
      <c r="F5" s="824"/>
      <c r="G5" s="824"/>
      <c r="H5" s="824"/>
      <c r="I5" s="824"/>
      <c r="J5" s="824"/>
      <c r="K5" s="824"/>
      <c r="L5" s="824"/>
      <c r="M5" s="824"/>
      <c r="N5" s="824"/>
      <c r="O5" s="824"/>
      <c r="P5" s="774"/>
      <c r="Q5" s="912"/>
      <c r="R5" s="912"/>
      <c r="S5" s="912"/>
      <c r="T5" s="912"/>
      <c r="U5" s="912"/>
      <c r="V5" s="912"/>
      <c r="W5" s="912"/>
      <c r="X5" s="912"/>
      <c r="Y5" s="912"/>
      <c r="Z5" s="748"/>
      <c r="AA5" s="748"/>
      <c r="AB5" s="749"/>
      <c r="AC5" s="30"/>
      <c r="AD5" s="14"/>
      <c r="AE5" s="14"/>
      <c r="AF5" s="14"/>
      <c r="AG5" s="14"/>
      <c r="AI5" s="219"/>
      <c r="AJ5" s="256"/>
    </row>
    <row r="7" spans="2:37" ht="16.5" thickBot="1">
      <c r="B7" s="43" t="s">
        <v>426</v>
      </c>
    </row>
    <row r="8" spans="2:37" ht="19.5" customHeight="1">
      <c r="B8" s="825" t="s">
        <v>64</v>
      </c>
      <c r="C8" s="826"/>
      <c r="D8" s="826"/>
      <c r="E8" s="826"/>
      <c r="F8" s="829" t="s">
        <v>73</v>
      </c>
      <c r="G8" s="830"/>
      <c r="H8" s="830"/>
      <c r="I8" s="830"/>
      <c r="J8" s="830"/>
      <c r="K8" s="830"/>
      <c r="L8" s="830"/>
      <c r="M8" s="830"/>
      <c r="N8" s="830"/>
      <c r="O8" s="830"/>
      <c r="P8" s="830"/>
      <c r="Q8" s="830"/>
      <c r="R8" s="830"/>
      <c r="S8" s="830"/>
      <c r="T8" s="830"/>
      <c r="U8" s="830"/>
      <c r="V8" s="830"/>
      <c r="W8" s="831"/>
      <c r="X8" s="936" t="s">
        <v>60</v>
      </c>
      <c r="Y8" s="937"/>
      <c r="Z8" s="937"/>
      <c r="AA8" s="937"/>
      <c r="AB8" s="938"/>
      <c r="AC8" s="936" t="s">
        <v>61</v>
      </c>
      <c r="AD8" s="937"/>
      <c r="AE8" s="937"/>
      <c r="AF8" s="937"/>
      <c r="AG8" s="937"/>
      <c r="AH8" s="937"/>
      <c r="AI8" s="938"/>
      <c r="AJ8" s="936" t="s">
        <v>62</v>
      </c>
      <c r="AK8" s="942"/>
    </row>
    <row r="9" spans="2:37" ht="72" customHeight="1">
      <c r="B9" s="827"/>
      <c r="C9" s="828"/>
      <c r="D9" s="828"/>
      <c r="E9" s="828"/>
      <c r="F9" s="832" t="s">
        <v>398</v>
      </c>
      <c r="G9" s="833"/>
      <c r="H9" s="833"/>
      <c r="I9" s="833"/>
      <c r="J9" s="833"/>
      <c r="K9" s="833"/>
      <c r="L9" s="833"/>
      <c r="M9" s="833"/>
      <c r="N9" s="833"/>
      <c r="O9" s="833"/>
      <c r="P9" s="833"/>
      <c r="Q9" s="917"/>
      <c r="R9" s="832" t="s">
        <v>59</v>
      </c>
      <c r="S9" s="833"/>
      <c r="T9" s="833"/>
      <c r="U9" s="833"/>
      <c r="V9" s="833"/>
      <c r="W9" s="917"/>
      <c r="X9" s="939"/>
      <c r="Y9" s="940"/>
      <c r="Z9" s="940"/>
      <c r="AA9" s="940"/>
      <c r="AB9" s="941"/>
      <c r="AC9" s="939"/>
      <c r="AD9" s="940"/>
      <c r="AE9" s="940"/>
      <c r="AF9" s="940"/>
      <c r="AG9" s="940"/>
      <c r="AH9" s="940"/>
      <c r="AI9" s="941"/>
      <c r="AJ9" s="939"/>
      <c r="AK9" s="943"/>
    </row>
    <row r="10" spans="2:37" ht="18.75" customHeight="1">
      <c r="B10" s="890" t="s">
        <v>63</v>
      </c>
      <c r="C10" s="891"/>
      <c r="D10" s="891"/>
      <c r="E10" s="913"/>
      <c r="F10" s="44" t="s">
        <v>468</v>
      </c>
      <c r="G10" s="45"/>
      <c r="H10" s="45"/>
      <c r="I10" s="45"/>
      <c r="J10" s="45"/>
      <c r="K10" s="45"/>
      <c r="L10" s="45"/>
      <c r="M10" s="45"/>
      <c r="N10" s="45"/>
      <c r="O10" s="45"/>
      <c r="P10" s="45"/>
      <c r="Q10" s="277"/>
      <c r="R10" s="44"/>
      <c r="S10" s="45"/>
      <c r="T10" s="45"/>
      <c r="U10" s="45"/>
      <c r="V10" s="38"/>
      <c r="W10" s="39"/>
      <c r="X10" s="914" t="s">
        <v>72</v>
      </c>
      <c r="Y10" s="915"/>
      <c r="Z10" s="915"/>
      <c r="AA10" s="915"/>
      <c r="AB10" s="916"/>
      <c r="AC10" s="944" t="s">
        <v>427</v>
      </c>
      <c r="AD10" s="947"/>
      <c r="AE10" s="947"/>
      <c r="AF10" s="947"/>
      <c r="AG10" s="947"/>
      <c r="AH10" s="947"/>
      <c r="AI10" s="948"/>
      <c r="AJ10" s="944" t="s">
        <v>483</v>
      </c>
      <c r="AK10" s="812"/>
    </row>
    <row r="11" spans="2:37" ht="15.75" customHeight="1">
      <c r="B11" s="30"/>
      <c r="C11" s="14"/>
      <c r="D11" s="14"/>
      <c r="E11" s="14"/>
      <c r="F11" s="923" t="s">
        <v>487</v>
      </c>
      <c r="G11" s="540"/>
      <c r="H11" s="540"/>
      <c r="I11" s="540"/>
      <c r="J11" s="540"/>
      <c r="K11" s="540"/>
      <c r="L11" s="540"/>
      <c r="M11" s="540"/>
      <c r="N11" s="540"/>
      <c r="O11" s="540"/>
      <c r="P11" s="540"/>
      <c r="Q11" s="924"/>
      <c r="R11" s="275"/>
      <c r="S11" s="63"/>
      <c r="T11" s="63"/>
      <c r="U11" s="63"/>
      <c r="V11" s="63"/>
      <c r="W11" s="254"/>
      <c r="X11" s="20"/>
      <c r="Y11" s="14"/>
      <c r="Z11" s="14"/>
      <c r="AA11" s="14"/>
      <c r="AB11" s="21"/>
      <c r="AC11" s="945"/>
      <c r="AD11" s="510"/>
      <c r="AE11" s="510"/>
      <c r="AF11" s="510"/>
      <c r="AG11" s="510"/>
      <c r="AH11" s="510"/>
      <c r="AI11" s="511"/>
      <c r="AJ11" s="945"/>
      <c r="AK11" s="760"/>
    </row>
    <row r="12" spans="2:37" ht="20.25" customHeight="1">
      <c r="B12" s="30"/>
      <c r="C12" s="14"/>
      <c r="D12" s="14"/>
      <c r="E12" s="14"/>
      <c r="F12" s="153"/>
      <c r="G12" s="14"/>
      <c r="H12" s="92"/>
      <c r="I12" s="265"/>
      <c r="J12" s="265"/>
      <c r="K12" s="265"/>
      <c r="L12" s="265"/>
      <c r="M12" s="262"/>
      <c r="N12" s="262"/>
      <c r="O12" s="262"/>
      <c r="P12" s="262"/>
      <c r="Q12" s="271"/>
      <c r="R12" s="276"/>
      <c r="S12" s="265"/>
      <c r="T12" s="265"/>
      <c r="U12" s="265"/>
      <c r="V12" s="265"/>
      <c r="W12" s="21"/>
      <c r="X12" s="20"/>
      <c r="Y12" s="14"/>
      <c r="Z12" s="14"/>
      <c r="AA12" s="14"/>
      <c r="AB12" s="21"/>
      <c r="AC12" s="945"/>
      <c r="AD12" s="510"/>
      <c r="AE12" s="510"/>
      <c r="AF12" s="510"/>
      <c r="AG12" s="510"/>
      <c r="AH12" s="510"/>
      <c r="AI12" s="511"/>
      <c r="AJ12" s="945"/>
      <c r="AK12" s="760"/>
    </row>
    <row r="13" spans="2:37" ht="18.75" customHeight="1">
      <c r="B13" s="30"/>
      <c r="C13" s="14"/>
      <c r="D13" s="14"/>
      <c r="E13" s="14"/>
      <c r="F13" s="20"/>
      <c r="G13" s="261"/>
      <c r="H13" s="92"/>
      <c r="I13" s="265"/>
      <c r="J13" s="265"/>
      <c r="K13" s="265"/>
      <c r="L13" s="265"/>
      <c r="M13" s="262"/>
      <c r="N13" s="262"/>
      <c r="O13" s="262"/>
      <c r="P13" s="262"/>
      <c r="Q13" s="271"/>
      <c r="R13" s="276"/>
      <c r="S13" s="265"/>
      <c r="T13" s="265"/>
      <c r="U13" s="265"/>
      <c r="V13" s="265"/>
      <c r="W13" s="21"/>
      <c r="X13" s="20"/>
      <c r="Y13" s="14"/>
      <c r="Z13" s="14"/>
      <c r="AA13" s="14"/>
      <c r="AB13" s="21"/>
      <c r="AC13" s="945"/>
      <c r="AD13" s="510"/>
      <c r="AE13" s="510"/>
      <c r="AF13" s="510"/>
      <c r="AG13" s="510"/>
      <c r="AH13" s="510"/>
      <c r="AI13" s="511"/>
      <c r="AJ13" s="945"/>
      <c r="AK13" s="760"/>
    </row>
    <row r="14" spans="2:37" ht="15.75" customHeight="1">
      <c r="B14" s="239"/>
      <c r="C14" s="40"/>
      <c r="D14" s="40"/>
      <c r="E14" s="40"/>
      <c r="F14" s="259"/>
      <c r="G14" s="278"/>
      <c r="H14" s="278"/>
      <c r="I14" s="278"/>
      <c r="J14" s="278"/>
      <c r="K14" s="278"/>
      <c r="L14" s="278"/>
      <c r="M14" s="40"/>
      <c r="N14" s="279"/>
      <c r="O14" s="279"/>
      <c r="P14" s="279"/>
      <c r="Q14" s="280"/>
      <c r="R14" s="281"/>
      <c r="S14" s="279"/>
      <c r="T14" s="279"/>
      <c r="U14" s="279"/>
      <c r="V14" s="279"/>
      <c r="W14" s="280"/>
      <c r="X14" s="281"/>
      <c r="Y14" s="40"/>
      <c r="Z14" s="40"/>
      <c r="AA14" s="40"/>
      <c r="AB14" s="42"/>
      <c r="AC14" s="946"/>
      <c r="AD14" s="949"/>
      <c r="AE14" s="949"/>
      <c r="AF14" s="949"/>
      <c r="AG14" s="949"/>
      <c r="AH14" s="949"/>
      <c r="AI14" s="950"/>
      <c r="AJ14" s="946"/>
      <c r="AK14" s="813"/>
    </row>
    <row r="15" spans="2:37" s="36" customFormat="1" ht="22.5" customHeight="1">
      <c r="B15" s="238"/>
      <c r="C15" s="46"/>
      <c r="D15" s="46"/>
      <c r="E15" s="46"/>
      <c r="F15" s="51" t="s">
        <v>469</v>
      </c>
      <c r="G15" s="243"/>
      <c r="H15" s="243"/>
      <c r="I15" s="243"/>
      <c r="J15" s="243"/>
      <c r="K15" s="243"/>
      <c r="L15" s="46"/>
      <c r="M15" s="46"/>
      <c r="N15" s="243"/>
      <c r="O15" s="243"/>
      <c r="P15" s="243"/>
      <c r="Q15" s="255"/>
      <c r="R15" s="796" t="s">
        <v>758</v>
      </c>
      <c r="S15" s="928"/>
      <c r="T15" s="928"/>
      <c r="U15" s="928"/>
      <c r="V15" s="928"/>
      <c r="W15" s="929"/>
      <c r="X15" s="765" t="s">
        <v>408</v>
      </c>
      <c r="Y15" s="528"/>
      <c r="Z15" s="528"/>
      <c r="AA15" s="528"/>
      <c r="AB15" s="756"/>
      <c r="AC15" s="952" t="s">
        <v>410</v>
      </c>
      <c r="AD15" s="953"/>
      <c r="AE15" s="953"/>
      <c r="AF15" s="953"/>
      <c r="AG15" s="953"/>
      <c r="AH15" s="953"/>
      <c r="AI15" s="954"/>
      <c r="AJ15" s="945" t="s">
        <v>484</v>
      </c>
      <c r="AK15" s="760"/>
    </row>
    <row r="16" spans="2:37" s="36" customFormat="1" ht="22.5" customHeight="1">
      <c r="B16" s="238"/>
      <c r="C16" s="46"/>
      <c r="D16" s="46"/>
      <c r="E16" s="46"/>
      <c r="F16" s="858" t="s">
        <v>735</v>
      </c>
      <c r="G16" s="745"/>
      <c r="H16" s="745"/>
      <c r="I16" s="745"/>
      <c r="J16" s="745"/>
      <c r="K16" s="745"/>
      <c r="L16" s="745"/>
      <c r="M16" s="745"/>
      <c r="N16" s="745"/>
      <c r="O16" s="745"/>
      <c r="P16" s="745"/>
      <c r="Q16" s="769"/>
      <c r="R16" s="796"/>
      <c r="S16" s="928"/>
      <c r="T16" s="928"/>
      <c r="U16" s="928"/>
      <c r="V16" s="928"/>
      <c r="W16" s="929"/>
      <c r="X16" s="356"/>
      <c r="Y16" s="354"/>
      <c r="Z16" s="354"/>
      <c r="AA16" s="354"/>
      <c r="AB16" s="357"/>
      <c r="AC16" s="952"/>
      <c r="AD16" s="953"/>
      <c r="AE16" s="953"/>
      <c r="AF16" s="953"/>
      <c r="AG16" s="953"/>
      <c r="AH16" s="953"/>
      <c r="AI16" s="954"/>
      <c r="AJ16" s="945"/>
      <c r="AK16" s="760"/>
    </row>
    <row r="17" spans="2:37" s="36" customFormat="1" ht="22.5" customHeight="1">
      <c r="B17" s="238"/>
      <c r="C17" s="46"/>
      <c r="D17" s="46"/>
      <c r="E17" s="46"/>
      <c r="F17" s="477"/>
      <c r="G17" s="243"/>
      <c r="H17" s="243"/>
      <c r="I17" s="243"/>
      <c r="J17" s="243"/>
      <c r="K17" s="243"/>
      <c r="L17" s="46"/>
      <c r="M17" s="46"/>
      <c r="N17" s="243"/>
      <c r="O17" s="243"/>
      <c r="P17" s="243"/>
      <c r="Q17" s="255"/>
      <c r="R17" s="796"/>
      <c r="S17" s="928"/>
      <c r="T17" s="928"/>
      <c r="U17" s="928"/>
      <c r="V17" s="928"/>
      <c r="W17" s="929"/>
      <c r="X17" s="273"/>
      <c r="Y17" s="46"/>
      <c r="Z17" s="250"/>
      <c r="AA17" s="250"/>
      <c r="AB17" s="251"/>
      <c r="AC17" s="952"/>
      <c r="AD17" s="953"/>
      <c r="AE17" s="953"/>
      <c r="AF17" s="953"/>
      <c r="AG17" s="953"/>
      <c r="AH17" s="953"/>
      <c r="AI17" s="954"/>
      <c r="AJ17" s="945"/>
      <c r="AK17" s="760"/>
    </row>
    <row r="18" spans="2:37" s="36" customFormat="1" ht="22.5" customHeight="1">
      <c r="B18" s="238"/>
      <c r="C18" s="46"/>
      <c r="D18" s="46"/>
      <c r="E18" s="46"/>
      <c r="F18" s="61"/>
      <c r="G18" s="257"/>
      <c r="H18" s="257"/>
      <c r="I18" s="257"/>
      <c r="J18" s="257"/>
      <c r="K18" s="257"/>
      <c r="L18" s="240"/>
      <c r="M18" s="240"/>
      <c r="N18" s="257"/>
      <c r="O18" s="257"/>
      <c r="P18" s="257"/>
      <c r="Q18" s="264"/>
      <c r="R18" s="799"/>
      <c r="S18" s="930"/>
      <c r="T18" s="930"/>
      <c r="U18" s="930"/>
      <c r="V18" s="930"/>
      <c r="W18" s="931"/>
      <c r="X18" s="274"/>
      <c r="Y18" s="240"/>
      <c r="Z18" s="266"/>
      <c r="AA18" s="266"/>
      <c r="AB18" s="267"/>
      <c r="AC18" s="955"/>
      <c r="AD18" s="956"/>
      <c r="AE18" s="956"/>
      <c r="AF18" s="956"/>
      <c r="AG18" s="956"/>
      <c r="AH18" s="956"/>
      <c r="AI18" s="957"/>
      <c r="AJ18" s="946"/>
      <c r="AK18" s="813"/>
    </row>
    <row r="19" spans="2:37" ht="18.75" customHeight="1">
      <c r="B19" s="30"/>
      <c r="C19" s="14"/>
      <c r="D19" s="14"/>
      <c r="E19" s="14"/>
      <c r="F19" s="20" t="s">
        <v>465</v>
      </c>
      <c r="G19" s="38"/>
      <c r="H19" s="38"/>
      <c r="I19" s="38"/>
      <c r="J19" s="38"/>
      <c r="K19" s="38"/>
      <c r="L19" s="38"/>
      <c r="M19" s="38"/>
      <c r="N19" s="38"/>
      <c r="O19" s="38"/>
      <c r="P19" s="38"/>
      <c r="Q19" s="39"/>
      <c r="R19" s="798" t="s">
        <v>703</v>
      </c>
      <c r="S19" s="932"/>
      <c r="T19" s="932"/>
      <c r="U19" s="932"/>
      <c r="V19" s="932"/>
      <c r="W19" s="933"/>
      <c r="X19" s="764" t="s">
        <v>409</v>
      </c>
      <c r="Y19" s="891"/>
      <c r="Z19" s="891"/>
      <c r="AA19" s="891"/>
      <c r="AB19" s="913"/>
      <c r="AC19" s="944" t="s">
        <v>397</v>
      </c>
      <c r="AD19" s="947"/>
      <c r="AE19" s="947"/>
      <c r="AF19" s="947"/>
      <c r="AG19" s="947"/>
      <c r="AH19" s="947"/>
      <c r="AI19" s="948"/>
      <c r="AJ19" s="944"/>
      <c r="AK19" s="812"/>
    </row>
    <row r="20" spans="2:37" ht="15.75" customHeight="1">
      <c r="B20" s="30"/>
      <c r="C20" s="14"/>
      <c r="D20" s="14"/>
      <c r="E20" s="14"/>
      <c r="F20" s="923" t="s">
        <v>467</v>
      </c>
      <c r="G20" s="540"/>
      <c r="H20" s="540"/>
      <c r="I20" s="540"/>
      <c r="J20" s="540"/>
      <c r="K20" s="540"/>
      <c r="L20" s="540"/>
      <c r="M20" s="540"/>
      <c r="N20" s="540"/>
      <c r="O20" s="540"/>
      <c r="P20" s="540"/>
      <c r="Q20" s="924"/>
      <c r="R20" s="796"/>
      <c r="S20" s="928"/>
      <c r="T20" s="928"/>
      <c r="U20" s="928"/>
      <c r="V20" s="928"/>
      <c r="W20" s="929"/>
      <c r="X20" s="20"/>
      <c r="Y20" s="14"/>
      <c r="Z20" s="182"/>
      <c r="AA20" s="182"/>
      <c r="AB20" s="183"/>
      <c r="AC20" s="945"/>
      <c r="AD20" s="510"/>
      <c r="AE20" s="510"/>
      <c r="AF20" s="510"/>
      <c r="AG20" s="510"/>
      <c r="AH20" s="510"/>
      <c r="AI20" s="511"/>
      <c r="AJ20" s="945"/>
      <c r="AK20" s="760"/>
    </row>
    <row r="21" spans="2:37" ht="15.75" customHeight="1">
      <c r="B21" s="30"/>
      <c r="C21" s="14"/>
      <c r="D21" s="14"/>
      <c r="E21" s="14"/>
      <c r="F21" s="20" t="s">
        <v>470</v>
      </c>
      <c r="G21" s="14"/>
      <c r="H21" s="14"/>
      <c r="I21" s="14"/>
      <c r="J21" s="14"/>
      <c r="K21" s="14"/>
      <c r="L21" s="14"/>
      <c r="M21" s="14"/>
      <c r="N21" s="14"/>
      <c r="O21" s="14"/>
      <c r="P21" s="14"/>
      <c r="Q21" s="21"/>
      <c r="R21" s="796"/>
      <c r="S21" s="928"/>
      <c r="T21" s="928"/>
      <c r="U21" s="928"/>
      <c r="V21" s="928"/>
      <c r="W21" s="929"/>
      <c r="X21" s="62"/>
      <c r="Y21" s="48"/>
      <c r="Z21" s="182"/>
      <c r="AA21" s="182"/>
      <c r="AB21" s="183"/>
      <c r="AC21" s="945"/>
      <c r="AD21" s="510"/>
      <c r="AE21" s="510"/>
      <c r="AF21" s="510"/>
      <c r="AG21" s="510"/>
      <c r="AH21" s="510"/>
      <c r="AI21" s="511"/>
      <c r="AJ21" s="945"/>
      <c r="AK21" s="760"/>
    </row>
    <row r="22" spans="2:37">
      <c r="B22" s="30"/>
      <c r="C22" s="14"/>
      <c r="D22" s="14"/>
      <c r="E22" s="14"/>
      <c r="F22" s="923" t="s">
        <v>471</v>
      </c>
      <c r="G22" s="540"/>
      <c r="H22" s="540"/>
      <c r="I22" s="540"/>
      <c r="J22" s="540"/>
      <c r="K22" s="540"/>
      <c r="L22" s="540"/>
      <c r="M22" s="540"/>
      <c r="N22" s="540"/>
      <c r="O22" s="540"/>
      <c r="P22" s="540"/>
      <c r="Q22" s="924"/>
      <c r="R22" s="796"/>
      <c r="S22" s="928"/>
      <c r="T22" s="928"/>
      <c r="U22" s="928"/>
      <c r="V22" s="928"/>
      <c r="W22" s="929"/>
      <c r="X22" s="51"/>
      <c r="Y22" s="46"/>
      <c r="Z22" s="182"/>
      <c r="AA22" s="182"/>
      <c r="AB22" s="183"/>
      <c r="AC22" s="945"/>
      <c r="AD22" s="510"/>
      <c r="AE22" s="510"/>
      <c r="AF22" s="510"/>
      <c r="AG22" s="510"/>
      <c r="AH22" s="510"/>
      <c r="AI22" s="511"/>
      <c r="AJ22" s="945"/>
      <c r="AK22" s="760"/>
    </row>
    <row r="23" spans="2:37" ht="16.5" thickBot="1">
      <c r="B23" s="925" t="s">
        <v>76</v>
      </c>
      <c r="C23" s="926"/>
      <c r="D23" s="926"/>
      <c r="E23" s="927"/>
      <c r="F23" s="260"/>
      <c r="G23" s="258"/>
      <c r="H23" s="258"/>
      <c r="I23" s="258"/>
      <c r="J23" s="258"/>
      <c r="K23" s="258"/>
      <c r="L23" s="258"/>
      <c r="M23" s="258"/>
      <c r="N23" s="258"/>
      <c r="O23" s="258"/>
      <c r="P23" s="258"/>
      <c r="Q23" s="263"/>
      <c r="R23" s="797"/>
      <c r="S23" s="934"/>
      <c r="T23" s="934"/>
      <c r="U23" s="934"/>
      <c r="V23" s="934"/>
      <c r="W23" s="935"/>
      <c r="X23" s="260"/>
      <c r="Y23" s="258"/>
      <c r="Z23" s="236"/>
      <c r="AA23" s="236"/>
      <c r="AB23" s="272"/>
      <c r="AC23" s="951"/>
      <c r="AD23" s="766"/>
      <c r="AE23" s="766"/>
      <c r="AF23" s="766"/>
      <c r="AG23" s="766"/>
      <c r="AH23" s="766"/>
      <c r="AI23" s="767"/>
      <c r="AJ23" s="951"/>
      <c r="AK23" s="768"/>
    </row>
    <row r="24" spans="2:37">
      <c r="B24" s="242"/>
      <c r="C24" s="242"/>
      <c r="D24" s="242"/>
      <c r="E24" s="242"/>
      <c r="F24" s="248"/>
      <c r="G24" s="248"/>
      <c r="H24" s="248"/>
      <c r="I24" s="248"/>
      <c r="J24" s="248"/>
      <c r="K24" s="248"/>
      <c r="L24" s="248"/>
      <c r="M24" s="248"/>
      <c r="N24" s="248"/>
      <c r="O24" s="248"/>
      <c r="P24" s="248"/>
      <c r="Q24" s="248"/>
      <c r="R24" s="237"/>
      <c r="S24" s="237"/>
      <c r="T24" s="237"/>
      <c r="U24" s="237"/>
      <c r="V24" s="237"/>
      <c r="W24" s="237"/>
      <c r="X24" s="248"/>
      <c r="Y24" s="248"/>
      <c r="Z24" s="182"/>
      <c r="AA24" s="182"/>
      <c r="AB24" s="182"/>
      <c r="AC24" s="249"/>
      <c r="AD24" s="249"/>
      <c r="AE24" s="249"/>
      <c r="AF24" s="249"/>
      <c r="AG24" s="249"/>
      <c r="AH24" s="249"/>
      <c r="AI24" s="249"/>
      <c r="AJ24" s="182"/>
      <c r="AK24" s="182"/>
    </row>
    <row r="25" spans="2:37" ht="15.75" customHeight="1">
      <c r="B25" s="242"/>
      <c r="C25" s="242"/>
      <c r="D25" s="242"/>
      <c r="E25" s="242"/>
      <c r="F25" s="231"/>
      <c r="G25" s="231"/>
      <c r="H25" s="231"/>
      <c r="I25" s="231"/>
      <c r="J25" s="231"/>
      <c r="K25" s="231"/>
      <c r="L25" s="231"/>
      <c r="M25" s="231"/>
      <c r="N25" s="231"/>
      <c r="O25" s="231"/>
      <c r="P25" s="231"/>
      <c r="Q25" s="231"/>
      <c r="R25" s="231"/>
      <c r="S25" s="231"/>
      <c r="T25" s="231"/>
      <c r="U25" s="231"/>
      <c r="V25" s="231"/>
      <c r="W25" s="231"/>
      <c r="X25" s="231"/>
      <c r="Y25" s="231"/>
      <c r="Z25" s="241"/>
      <c r="AA25" s="241"/>
      <c r="AB25" s="241"/>
      <c r="AC25" s="241"/>
      <c r="AD25" s="235"/>
      <c r="AE25" s="231"/>
      <c r="AF25" s="231"/>
      <c r="AG25" s="182"/>
      <c r="AH25" s="232"/>
      <c r="AI25" s="232"/>
      <c r="AJ25" s="249"/>
      <c r="AK25" s="237"/>
    </row>
    <row r="26" spans="2:37" ht="16.5" thickBot="1">
      <c r="B26" s="43" t="s">
        <v>673</v>
      </c>
    </row>
    <row r="27" spans="2:37">
      <c r="B27" s="753" t="s">
        <v>253</v>
      </c>
      <c r="C27" s="754"/>
      <c r="D27" s="754"/>
      <c r="E27" s="754"/>
      <c r="F27" s="754"/>
      <c r="G27" s="754"/>
      <c r="H27" s="754"/>
      <c r="I27" s="754"/>
      <c r="J27" s="754"/>
      <c r="K27" s="754"/>
      <c r="L27" s="754"/>
      <c r="M27" s="869"/>
      <c r="N27" s="884" t="s">
        <v>254</v>
      </c>
      <c r="O27" s="754"/>
      <c r="P27" s="754"/>
      <c r="Q27" s="754"/>
      <c r="R27" s="754"/>
      <c r="S27" s="754"/>
      <c r="T27" s="754"/>
      <c r="U27" s="754"/>
      <c r="V27" s="754"/>
      <c r="W27" s="754"/>
      <c r="X27" s="754"/>
      <c r="Y27" s="754"/>
      <c r="Z27" s="754"/>
      <c r="AA27" s="754"/>
      <c r="AB27" s="754"/>
      <c r="AC27" s="754"/>
      <c r="AD27" s="754"/>
      <c r="AE27" s="754"/>
      <c r="AF27" s="754"/>
      <c r="AG27" s="754"/>
      <c r="AH27" s="754"/>
      <c r="AI27" s="754"/>
      <c r="AJ27" s="885"/>
      <c r="AK27" s="888" t="s">
        <v>512</v>
      </c>
    </row>
    <row r="28" spans="2:37" ht="16.5" thickBot="1">
      <c r="B28" s="870"/>
      <c r="C28" s="871"/>
      <c r="D28" s="871"/>
      <c r="E28" s="871"/>
      <c r="F28" s="871"/>
      <c r="G28" s="871"/>
      <c r="H28" s="871"/>
      <c r="I28" s="871"/>
      <c r="J28" s="871"/>
      <c r="K28" s="871"/>
      <c r="L28" s="871"/>
      <c r="M28" s="872"/>
      <c r="N28" s="886"/>
      <c r="O28" s="871"/>
      <c r="P28" s="871"/>
      <c r="Q28" s="871"/>
      <c r="R28" s="871"/>
      <c r="S28" s="871"/>
      <c r="T28" s="871"/>
      <c r="U28" s="871"/>
      <c r="V28" s="871"/>
      <c r="W28" s="871"/>
      <c r="X28" s="871"/>
      <c r="Y28" s="871"/>
      <c r="Z28" s="871"/>
      <c r="AA28" s="871"/>
      <c r="AB28" s="871"/>
      <c r="AC28" s="871"/>
      <c r="AD28" s="871"/>
      <c r="AE28" s="871"/>
      <c r="AF28" s="871"/>
      <c r="AG28" s="871"/>
      <c r="AH28" s="871"/>
      <c r="AI28" s="871"/>
      <c r="AJ28" s="887"/>
      <c r="AK28" s="889"/>
    </row>
    <row r="29" spans="2:37" ht="18.75" customHeight="1" thickTop="1">
      <c r="B29" s="920" t="s">
        <v>255</v>
      </c>
      <c r="C29" s="921"/>
      <c r="D29" s="921"/>
      <c r="E29" s="921"/>
      <c r="F29" s="921"/>
      <c r="G29" s="921"/>
      <c r="H29" s="921"/>
      <c r="I29" s="921"/>
      <c r="J29" s="921"/>
      <c r="K29" s="921"/>
      <c r="L29" s="921"/>
      <c r="M29" s="922"/>
      <c r="N29" s="879" t="s">
        <v>327</v>
      </c>
      <c r="O29" s="880"/>
      <c r="P29" s="880"/>
      <c r="Q29" s="880"/>
      <c r="R29" s="880"/>
      <c r="S29" s="880"/>
      <c r="T29" s="880"/>
      <c r="U29" s="880"/>
      <c r="V29" s="880"/>
      <c r="W29" s="880"/>
      <c r="X29" s="880"/>
      <c r="Y29" s="880"/>
      <c r="Z29" s="880"/>
      <c r="AA29" s="880"/>
      <c r="AB29" s="880"/>
      <c r="AC29" s="880"/>
      <c r="AD29" s="880"/>
      <c r="AE29" s="880"/>
      <c r="AF29" s="880"/>
      <c r="AG29" s="880"/>
      <c r="AH29" s="880"/>
      <c r="AI29" s="880"/>
      <c r="AJ29" s="881"/>
      <c r="AK29" s="958" t="s">
        <v>513</v>
      </c>
    </row>
    <row r="30" spans="2:37" ht="18.75" customHeight="1">
      <c r="B30" s="893"/>
      <c r="C30" s="894"/>
      <c r="D30" s="894"/>
      <c r="E30" s="894"/>
      <c r="F30" s="894"/>
      <c r="G30" s="894"/>
      <c r="H30" s="894"/>
      <c r="I30" s="894"/>
      <c r="J30" s="894"/>
      <c r="K30" s="894"/>
      <c r="L30" s="894"/>
      <c r="M30" s="895"/>
      <c r="N30" s="882"/>
      <c r="O30" s="795"/>
      <c r="P30" s="795"/>
      <c r="Q30" s="795"/>
      <c r="R30" s="795"/>
      <c r="S30" s="795"/>
      <c r="T30" s="795"/>
      <c r="U30" s="795"/>
      <c r="V30" s="795"/>
      <c r="W30" s="795"/>
      <c r="X30" s="795"/>
      <c r="Y30" s="795"/>
      <c r="Z30" s="795"/>
      <c r="AA30" s="795"/>
      <c r="AB30" s="795"/>
      <c r="AC30" s="795"/>
      <c r="AD30" s="795"/>
      <c r="AE30" s="795"/>
      <c r="AF30" s="795"/>
      <c r="AG30" s="795"/>
      <c r="AH30" s="795"/>
      <c r="AI30" s="795"/>
      <c r="AJ30" s="883"/>
      <c r="AK30" s="959"/>
    </row>
    <row r="31" spans="2:37" ht="18.75" customHeight="1">
      <c r="B31" s="890" t="s">
        <v>256</v>
      </c>
      <c r="C31" s="891"/>
      <c r="D31" s="891"/>
      <c r="E31" s="891"/>
      <c r="F31" s="891"/>
      <c r="G31" s="891"/>
      <c r="H31" s="891"/>
      <c r="I31" s="891"/>
      <c r="J31" s="891"/>
      <c r="K31" s="891"/>
      <c r="L31" s="891"/>
      <c r="M31" s="892"/>
      <c r="N31" s="900" t="s">
        <v>736</v>
      </c>
      <c r="O31" s="770"/>
      <c r="P31" s="770"/>
      <c r="Q31" s="770"/>
      <c r="R31" s="770"/>
      <c r="S31" s="770"/>
      <c r="T31" s="770"/>
      <c r="U31" s="770"/>
      <c r="V31" s="770"/>
      <c r="W31" s="770"/>
      <c r="X31" s="770"/>
      <c r="Y31" s="770"/>
      <c r="Z31" s="770"/>
      <c r="AA31" s="770"/>
      <c r="AB31" s="770"/>
      <c r="AC31" s="770"/>
      <c r="AD31" s="770"/>
      <c r="AE31" s="770"/>
      <c r="AF31" s="770"/>
      <c r="AG31" s="770"/>
      <c r="AH31" s="770"/>
      <c r="AI31" s="770"/>
      <c r="AJ31" s="771"/>
      <c r="AK31" s="959"/>
    </row>
    <row r="32" spans="2:37" ht="18.75" customHeight="1">
      <c r="B32" s="893"/>
      <c r="C32" s="894"/>
      <c r="D32" s="894"/>
      <c r="E32" s="894"/>
      <c r="F32" s="894"/>
      <c r="G32" s="894"/>
      <c r="H32" s="894"/>
      <c r="I32" s="894"/>
      <c r="J32" s="894"/>
      <c r="K32" s="894"/>
      <c r="L32" s="894"/>
      <c r="M32" s="895"/>
      <c r="N32" s="901"/>
      <c r="O32" s="902"/>
      <c r="P32" s="902"/>
      <c r="Q32" s="902"/>
      <c r="R32" s="902"/>
      <c r="S32" s="902"/>
      <c r="T32" s="902"/>
      <c r="U32" s="902"/>
      <c r="V32" s="902"/>
      <c r="W32" s="902"/>
      <c r="X32" s="902"/>
      <c r="Y32" s="902"/>
      <c r="Z32" s="902"/>
      <c r="AA32" s="902"/>
      <c r="AB32" s="902"/>
      <c r="AC32" s="902"/>
      <c r="AD32" s="902"/>
      <c r="AE32" s="902"/>
      <c r="AF32" s="902"/>
      <c r="AG32" s="902"/>
      <c r="AH32" s="902"/>
      <c r="AI32" s="902"/>
      <c r="AJ32" s="903"/>
      <c r="AK32" s="960"/>
    </row>
    <row r="33" spans="2:37" ht="18.75" customHeight="1">
      <c r="B33" s="918" t="s">
        <v>516</v>
      </c>
      <c r="C33" s="891"/>
      <c r="D33" s="891"/>
      <c r="E33" s="891"/>
      <c r="F33" s="891"/>
      <c r="G33" s="891"/>
      <c r="H33" s="891"/>
      <c r="I33" s="891"/>
      <c r="J33" s="891"/>
      <c r="K33" s="891"/>
      <c r="L33" s="891"/>
      <c r="M33" s="892"/>
      <c r="N33" s="904" t="s">
        <v>325</v>
      </c>
      <c r="O33" s="790"/>
      <c r="P33" s="790"/>
      <c r="Q33" s="790"/>
      <c r="R33" s="790"/>
      <c r="S33" s="790"/>
      <c r="T33" s="790"/>
      <c r="U33" s="790"/>
      <c r="V33" s="790"/>
      <c r="W33" s="790"/>
      <c r="X33" s="790"/>
      <c r="Y33" s="790"/>
      <c r="Z33" s="790"/>
      <c r="AA33" s="790"/>
      <c r="AB33" s="790"/>
      <c r="AC33" s="790"/>
      <c r="AD33" s="790"/>
      <c r="AE33" s="790"/>
      <c r="AF33" s="790"/>
      <c r="AG33" s="790"/>
      <c r="AH33" s="790"/>
      <c r="AI33" s="790"/>
      <c r="AJ33" s="791"/>
      <c r="AK33" s="961" t="s">
        <v>514</v>
      </c>
    </row>
    <row r="34" spans="2:37" ht="18.75" customHeight="1">
      <c r="B34" s="893"/>
      <c r="C34" s="894"/>
      <c r="D34" s="894"/>
      <c r="E34" s="894"/>
      <c r="F34" s="894"/>
      <c r="G34" s="894"/>
      <c r="H34" s="894"/>
      <c r="I34" s="894"/>
      <c r="J34" s="894"/>
      <c r="K34" s="894"/>
      <c r="L34" s="894"/>
      <c r="M34" s="895"/>
      <c r="N34" s="882"/>
      <c r="O34" s="795"/>
      <c r="P34" s="795"/>
      <c r="Q34" s="795"/>
      <c r="R34" s="795"/>
      <c r="S34" s="795"/>
      <c r="T34" s="795"/>
      <c r="U34" s="795"/>
      <c r="V34" s="795"/>
      <c r="W34" s="795"/>
      <c r="X34" s="795"/>
      <c r="Y34" s="795"/>
      <c r="Z34" s="795"/>
      <c r="AA34" s="795"/>
      <c r="AB34" s="795"/>
      <c r="AC34" s="795"/>
      <c r="AD34" s="795"/>
      <c r="AE34" s="795"/>
      <c r="AF34" s="795"/>
      <c r="AG34" s="795"/>
      <c r="AH34" s="795"/>
      <c r="AI34" s="795"/>
      <c r="AJ34" s="883"/>
      <c r="AK34" s="959"/>
    </row>
    <row r="35" spans="2:37" ht="18.75" customHeight="1">
      <c r="B35" s="890" t="s">
        <v>257</v>
      </c>
      <c r="C35" s="891"/>
      <c r="D35" s="891"/>
      <c r="E35" s="891"/>
      <c r="F35" s="891"/>
      <c r="G35" s="891"/>
      <c r="H35" s="891"/>
      <c r="I35" s="891"/>
      <c r="J35" s="891"/>
      <c r="K35" s="891"/>
      <c r="L35" s="891"/>
      <c r="M35" s="892"/>
      <c r="N35" s="900" t="s">
        <v>737</v>
      </c>
      <c r="O35" s="770"/>
      <c r="P35" s="770"/>
      <c r="Q35" s="770"/>
      <c r="R35" s="770"/>
      <c r="S35" s="770"/>
      <c r="T35" s="770"/>
      <c r="U35" s="770"/>
      <c r="V35" s="770"/>
      <c r="W35" s="770"/>
      <c r="X35" s="770"/>
      <c r="Y35" s="770"/>
      <c r="Z35" s="770"/>
      <c r="AA35" s="770"/>
      <c r="AB35" s="770"/>
      <c r="AC35" s="770"/>
      <c r="AD35" s="770"/>
      <c r="AE35" s="770"/>
      <c r="AF35" s="770"/>
      <c r="AG35" s="770"/>
      <c r="AH35" s="770"/>
      <c r="AI35" s="770"/>
      <c r="AJ35" s="771"/>
      <c r="AK35" s="959"/>
    </row>
    <row r="36" spans="2:37" ht="18.75" customHeight="1">
      <c r="B36" s="893"/>
      <c r="C36" s="894"/>
      <c r="D36" s="894"/>
      <c r="E36" s="894"/>
      <c r="F36" s="894"/>
      <c r="G36" s="894"/>
      <c r="H36" s="894"/>
      <c r="I36" s="894"/>
      <c r="J36" s="894"/>
      <c r="K36" s="894"/>
      <c r="L36" s="894"/>
      <c r="M36" s="895"/>
      <c r="N36" s="901"/>
      <c r="O36" s="902"/>
      <c r="P36" s="902"/>
      <c r="Q36" s="902"/>
      <c r="R36" s="902"/>
      <c r="S36" s="902"/>
      <c r="T36" s="902"/>
      <c r="U36" s="902"/>
      <c r="V36" s="902"/>
      <c r="W36" s="902"/>
      <c r="X36" s="902"/>
      <c r="Y36" s="902"/>
      <c r="Z36" s="902"/>
      <c r="AA36" s="902"/>
      <c r="AB36" s="902"/>
      <c r="AC36" s="902"/>
      <c r="AD36" s="902"/>
      <c r="AE36" s="902"/>
      <c r="AF36" s="902"/>
      <c r="AG36" s="902"/>
      <c r="AH36" s="902"/>
      <c r="AI36" s="902"/>
      <c r="AJ36" s="903"/>
      <c r="AK36" s="960"/>
    </row>
    <row r="37" spans="2:37" ht="18.75" customHeight="1">
      <c r="B37" s="918" t="s">
        <v>517</v>
      </c>
      <c r="C37" s="891"/>
      <c r="D37" s="891"/>
      <c r="E37" s="891"/>
      <c r="F37" s="891"/>
      <c r="G37" s="891"/>
      <c r="H37" s="891"/>
      <c r="I37" s="891"/>
      <c r="J37" s="891"/>
      <c r="K37" s="891"/>
      <c r="L37" s="891"/>
      <c r="M37" s="892"/>
      <c r="N37" s="904" t="s">
        <v>328</v>
      </c>
      <c r="O37" s="790"/>
      <c r="P37" s="790"/>
      <c r="Q37" s="790"/>
      <c r="R37" s="790"/>
      <c r="S37" s="790"/>
      <c r="T37" s="790"/>
      <c r="U37" s="790"/>
      <c r="V37" s="790"/>
      <c r="W37" s="790"/>
      <c r="X37" s="790"/>
      <c r="Y37" s="790"/>
      <c r="Z37" s="790"/>
      <c r="AA37" s="790"/>
      <c r="AB37" s="790"/>
      <c r="AC37" s="790"/>
      <c r="AD37" s="790"/>
      <c r="AE37" s="790"/>
      <c r="AF37" s="790"/>
      <c r="AG37" s="790"/>
      <c r="AH37" s="790"/>
      <c r="AI37" s="790"/>
      <c r="AJ37" s="791"/>
      <c r="AK37" s="961" t="s">
        <v>515</v>
      </c>
    </row>
    <row r="38" spans="2:37" ht="16.5" thickBot="1">
      <c r="B38" s="747"/>
      <c r="C38" s="748"/>
      <c r="D38" s="748"/>
      <c r="E38" s="748"/>
      <c r="F38" s="748"/>
      <c r="G38" s="748"/>
      <c r="H38" s="748"/>
      <c r="I38" s="748"/>
      <c r="J38" s="748"/>
      <c r="K38" s="748"/>
      <c r="L38" s="748"/>
      <c r="M38" s="919"/>
      <c r="N38" s="905"/>
      <c r="O38" s="835"/>
      <c r="P38" s="835"/>
      <c r="Q38" s="835"/>
      <c r="R38" s="835"/>
      <c r="S38" s="835"/>
      <c r="T38" s="835"/>
      <c r="U38" s="835"/>
      <c r="V38" s="835"/>
      <c r="W38" s="835"/>
      <c r="X38" s="835"/>
      <c r="Y38" s="835"/>
      <c r="Z38" s="835"/>
      <c r="AA38" s="835"/>
      <c r="AB38" s="835"/>
      <c r="AC38" s="835"/>
      <c r="AD38" s="835"/>
      <c r="AE38" s="835"/>
      <c r="AF38" s="835"/>
      <c r="AG38" s="835"/>
      <c r="AH38" s="835"/>
      <c r="AI38" s="835"/>
      <c r="AJ38" s="906"/>
      <c r="AK38" s="962"/>
    </row>
  </sheetData>
  <sheetProtection sheet="1" objects="1" scenarios="1" selectLockedCells="1"/>
  <mergeCells count="44">
    <mergeCell ref="N37:AJ38"/>
    <mergeCell ref="AK27:AK28"/>
    <mergeCell ref="AK29:AK32"/>
    <mergeCell ref="AK33:AK36"/>
    <mergeCell ref="AK37:AK38"/>
    <mergeCell ref="N27:AJ28"/>
    <mergeCell ref="N29:AJ30"/>
    <mergeCell ref="N31:AJ32"/>
    <mergeCell ref="N33:AJ34"/>
    <mergeCell ref="N35:AJ36"/>
    <mergeCell ref="R15:W18"/>
    <mergeCell ref="R19:W23"/>
    <mergeCell ref="R9:W9"/>
    <mergeCell ref="AC8:AI9"/>
    <mergeCell ref="AJ8:AK9"/>
    <mergeCell ref="AJ10:AK14"/>
    <mergeCell ref="AJ15:AK18"/>
    <mergeCell ref="AC10:AI14"/>
    <mergeCell ref="AC19:AI23"/>
    <mergeCell ref="AC15:AI18"/>
    <mergeCell ref="X15:AB15"/>
    <mergeCell ref="X19:AB19"/>
    <mergeCell ref="X8:AB9"/>
    <mergeCell ref="AJ19:AK23"/>
    <mergeCell ref="F11:Q11"/>
    <mergeCell ref="F16:Q16"/>
    <mergeCell ref="F20:Q20"/>
    <mergeCell ref="B27:M28"/>
    <mergeCell ref="B23:E23"/>
    <mergeCell ref="F22:Q22"/>
    <mergeCell ref="B37:M38"/>
    <mergeCell ref="B29:M30"/>
    <mergeCell ref="B31:M32"/>
    <mergeCell ref="B33:M34"/>
    <mergeCell ref="B35:M36"/>
    <mergeCell ref="B4:O5"/>
    <mergeCell ref="P4:P5"/>
    <mergeCell ref="Q4:Y5"/>
    <mergeCell ref="Z4:AB5"/>
    <mergeCell ref="B10:E10"/>
    <mergeCell ref="B8:E9"/>
    <mergeCell ref="X10:AB10"/>
    <mergeCell ref="F8:W8"/>
    <mergeCell ref="F9:Q9"/>
  </mergeCells>
  <phoneticPr fontId="2"/>
  <pageMargins left="0.39370078740157483" right="0.39370078740157483" top="0.39370078740157483" bottom="0.39370078740157483" header="0.59055118110236227" footer="0.59055118110236227"/>
  <pageSetup paperSize="9" orientation="portrait" r:id="rId1"/>
  <headerFooter>
    <oddFooter>&amp;C4</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2:E25"/>
  <sheetViews>
    <sheetView view="pageBreakPreview" topLeftCell="A7" zoomScale="85" zoomScaleNormal="100" zoomScaleSheetLayoutView="85" workbookViewId="0">
      <selection activeCell="B10" sqref="B10:C11"/>
    </sheetView>
  </sheetViews>
  <sheetFormatPr defaultColWidth="9" defaultRowHeight="15.75"/>
  <cols>
    <col min="1" max="2" width="2.75" style="9" customWidth="1"/>
    <col min="3" max="3" width="19.375" style="9" customWidth="1"/>
    <col min="4" max="4" width="23.875" style="9" customWidth="1"/>
    <col min="5" max="5" width="38.375" style="9" customWidth="1"/>
    <col min="6" max="16384" width="9" style="9"/>
  </cols>
  <sheetData>
    <row r="2" spans="1:5">
      <c r="A2" s="67" t="s">
        <v>80</v>
      </c>
    </row>
    <row r="3" spans="1:5">
      <c r="A3" s="47" t="s">
        <v>81</v>
      </c>
    </row>
    <row r="4" spans="1:5" ht="16.5" thickBot="1">
      <c r="B4" s="9" t="s">
        <v>82</v>
      </c>
    </row>
    <row r="5" spans="1:5" ht="24" customHeight="1">
      <c r="B5" s="753" t="s">
        <v>83</v>
      </c>
      <c r="C5" s="885"/>
      <c r="D5" s="19" t="s">
        <v>84</v>
      </c>
      <c r="E5" s="133" t="s">
        <v>85</v>
      </c>
    </row>
    <row r="6" spans="1:5" ht="108" customHeight="1">
      <c r="B6" s="890" t="s">
        <v>86</v>
      </c>
      <c r="C6" s="913"/>
      <c r="D6" s="119" t="s">
        <v>518</v>
      </c>
      <c r="E6" s="135" t="str">
        <f>コントロールシート!O142&amp;コントロールシート!P142&amp;コントロールシート!T142&amp;コントロールシート!X142&amp;コントロールシート!Y142&amp;コントロールシート!AB142&amp;コントロールシート!AE142&amp;コントロールシート!O143&amp;コントロールシート!P143</f>
        <v>"川の防災情報 宮城県 水位"、"宮城県 河川流域情報システム" 、"気象庁 洪水警報の危険度分布"等</v>
      </c>
    </row>
    <row r="7" spans="1:5" ht="52.5" customHeight="1">
      <c r="B7" s="893"/>
      <c r="C7" s="968"/>
      <c r="D7" s="118" t="str">
        <f>IF(コントロールシート!$P$139="","",コントロールシート!$P$139)</f>
        <v/>
      </c>
      <c r="E7" s="137" t="str">
        <f>IF(コントロールシート!$P$144="","",コントロールシート!$P$144)</f>
        <v>"川の防災情報 宮城県 水位"、
"宮城県 河川流域情報システム"</v>
      </c>
    </row>
    <row r="8" spans="1:5" ht="52.5" customHeight="1">
      <c r="B8" s="965" t="s">
        <v>738</v>
      </c>
      <c r="C8" s="588"/>
      <c r="D8" s="119" t="s">
        <v>687</v>
      </c>
      <c r="E8" s="134" t="str">
        <f>コントロールシート!O152&amp;コントロールシート!P152&amp;コントロールシート!O153&amp;コントロールシート!P153&amp;コントロールシート!R153&amp;コントロールシート!O154&amp;コントロールシート!P154</f>
        <v>"宮城県 警報"、"0 警報"、"NHK 警報　宮城"、"宮城県 土砂災害警戒情報"　等</v>
      </c>
    </row>
    <row r="9" spans="1:5" ht="52.5" customHeight="1">
      <c r="B9" s="966"/>
      <c r="C9" s="967"/>
      <c r="D9" s="118" t="str">
        <f>IF(コントロールシート!$P$150="","",コントロールシート!$P$150)</f>
        <v/>
      </c>
      <c r="E9" s="137" t="str">
        <f>IF(コントロールシート!$P$155="","",コントロールシート!$P$155&amp;コントロールシート!$T$155&amp;コントロールシート!$W$155&amp;コントロールシート!$P$156)</f>
        <v>"宮城県 警報"、"警報”、”NHK警報 宮城”、”宮城県 土砂災害”</v>
      </c>
    </row>
    <row r="10" spans="1:5" ht="52.5" customHeight="1">
      <c r="B10" s="965" t="s">
        <v>759</v>
      </c>
      <c r="C10" s="588"/>
      <c r="D10" s="119" t="s">
        <v>688</v>
      </c>
      <c r="E10" s="15" t="str">
        <f>コントロールシート!O163&amp;コントロールシート!P163&amp;コントロールシート!O164&amp;コントロールシート!P164&amp;コントロールシート!R164</f>
        <v>"宮城県　避難"、"0 避難"</v>
      </c>
    </row>
    <row r="11" spans="1:5" ht="52.5" customHeight="1" thickBot="1">
      <c r="B11" s="969"/>
      <c r="C11" s="970"/>
      <c r="D11" s="120" t="str">
        <f>IF(コントロールシート!$P$161="","",コントロールシート!$P$161)</f>
        <v/>
      </c>
      <c r="E11" s="138" t="str">
        <f>IF(コントロールシート!$P$165="","",コントロールシート!$P$165&amp;コントロールシート!$T$165&amp;コントロールシート!$W$165&amp;コントロールシート!$P$166&amp;コントロールシート!$R$166)</f>
        <v>"宮城県 避難"、" 避難"、" 警戒レベル"</v>
      </c>
    </row>
    <row r="14" spans="1:5">
      <c r="A14" s="36" t="s">
        <v>87</v>
      </c>
    </row>
    <row r="15" spans="1:5" ht="6" customHeight="1">
      <c r="C15" s="36"/>
    </row>
    <row r="16" spans="1:5" ht="35.25" customHeight="1">
      <c r="B16" s="385" t="s">
        <v>261</v>
      </c>
      <c r="C16" s="964" t="s">
        <v>88</v>
      </c>
      <c r="D16" s="964"/>
      <c r="E16" s="964"/>
    </row>
    <row r="17" spans="2:5" ht="35.25" customHeight="1">
      <c r="B17" s="385" t="s">
        <v>261</v>
      </c>
      <c r="C17" s="964" t="s">
        <v>89</v>
      </c>
      <c r="D17" s="964"/>
      <c r="E17" s="964"/>
    </row>
    <row r="18" spans="2:5">
      <c r="B18" s="963" t="str">
        <f>IF(C18&lt;&gt;"","□","")</f>
        <v/>
      </c>
      <c r="C18" s="775" t="str">
        <f>IF(コントロールシート!$N$174="","",コントロールシート!$N$174)</f>
        <v/>
      </c>
      <c r="D18" s="775"/>
      <c r="E18" s="775"/>
    </row>
    <row r="19" spans="2:5">
      <c r="B19" s="963"/>
      <c r="C19" s="775"/>
      <c r="D19" s="775"/>
      <c r="E19" s="775"/>
    </row>
    <row r="20" spans="2:5">
      <c r="B20" s="963" t="str">
        <f>IF(C20&lt;&gt;"","□","")</f>
        <v/>
      </c>
      <c r="C20" s="775" t="str">
        <f>IF(コントロールシート!$N$176="","",コントロールシート!$N$176)</f>
        <v/>
      </c>
      <c r="D20" s="775"/>
      <c r="E20" s="775"/>
    </row>
    <row r="21" spans="2:5">
      <c r="B21" s="963"/>
      <c r="C21" s="775"/>
      <c r="D21" s="775"/>
      <c r="E21" s="775"/>
    </row>
    <row r="22" spans="2:5">
      <c r="B22" s="963" t="str">
        <f>IF(C22&lt;&gt;"","□","")</f>
        <v/>
      </c>
      <c r="C22" s="775" t="str">
        <f>IF(コントロールシート!$N$178="","",コントロールシート!$N$178)</f>
        <v/>
      </c>
      <c r="D22" s="775"/>
      <c r="E22" s="775"/>
    </row>
    <row r="23" spans="2:5">
      <c r="B23" s="963"/>
      <c r="C23" s="775"/>
      <c r="D23" s="775"/>
      <c r="E23" s="775"/>
    </row>
    <row r="24" spans="2:5">
      <c r="B24" s="963" t="str">
        <f>IF(C24&lt;&gt;"","□","")</f>
        <v/>
      </c>
      <c r="C24" s="775" t="str">
        <f>IF(コントロールシート!$N$180="","",コントロールシート!$N$180)</f>
        <v/>
      </c>
      <c r="D24" s="775"/>
      <c r="E24" s="775"/>
    </row>
    <row r="25" spans="2:5">
      <c r="B25" s="963"/>
      <c r="C25" s="775"/>
      <c r="D25" s="775"/>
      <c r="E25" s="775"/>
    </row>
  </sheetData>
  <sheetProtection sheet="1" selectLockedCells="1"/>
  <mergeCells count="14">
    <mergeCell ref="C16:E16"/>
    <mergeCell ref="C17:E17"/>
    <mergeCell ref="B5:C5"/>
    <mergeCell ref="B8:C9"/>
    <mergeCell ref="B6:C7"/>
    <mergeCell ref="B10:C11"/>
    <mergeCell ref="C18:E19"/>
    <mergeCell ref="C20:E21"/>
    <mergeCell ref="C22:E23"/>
    <mergeCell ref="C24:E25"/>
    <mergeCell ref="B18:B19"/>
    <mergeCell ref="B20:B21"/>
    <mergeCell ref="B22:B23"/>
    <mergeCell ref="B24:B25"/>
  </mergeCells>
  <phoneticPr fontId="2"/>
  <pageMargins left="0.78740157480314965" right="0.39370078740157483" top="0.39370078740157483" bottom="0.39370078740157483" header="0.59055118110236227" footer="0.59055118110236227"/>
  <pageSetup paperSize="9" fitToHeight="0" orientation="portrait" r:id="rId1"/>
  <headerFooter>
    <oddFooter>&amp;C5</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1"/>
  <dimension ref="B1:AC50"/>
  <sheetViews>
    <sheetView view="pageBreakPreview" zoomScale="60" zoomScaleNormal="100" workbookViewId="0"/>
  </sheetViews>
  <sheetFormatPr defaultColWidth="9" defaultRowHeight="15.75"/>
  <cols>
    <col min="1" max="1" width="1.375" style="9" customWidth="1"/>
    <col min="2" max="2" width="2.375" style="9" customWidth="1"/>
    <col min="3" max="4" width="6.875" style="9" customWidth="1"/>
    <col min="5" max="5" width="2.875" style="9" customWidth="1"/>
    <col min="6" max="6" width="8" style="9" customWidth="1"/>
    <col min="7" max="7" width="5.5" style="9" customWidth="1"/>
    <col min="8" max="8" width="6.625" style="9" customWidth="1"/>
    <col min="9" max="9" width="3" style="9" customWidth="1"/>
    <col min="10" max="10" width="4.5" style="9" customWidth="1"/>
    <col min="11" max="11" width="3.5" style="9" customWidth="1"/>
    <col min="12" max="12" width="3.25" style="9" customWidth="1"/>
    <col min="13" max="13" width="4.75" style="9" customWidth="1"/>
    <col min="14" max="14" width="2.125" style="9" customWidth="1"/>
    <col min="15" max="15" width="4.5" style="9" customWidth="1"/>
    <col min="16" max="16" width="0.75" style="9" customWidth="1"/>
    <col min="17" max="17" width="5" style="9" customWidth="1"/>
    <col min="18" max="18" width="3.375" style="9" customWidth="1"/>
    <col min="19" max="19" width="3.5" style="9" customWidth="1"/>
    <col min="20" max="20" width="4.625" style="9" customWidth="1"/>
    <col min="21" max="21" width="3" style="9" customWidth="1"/>
    <col min="22" max="22" width="5.25" style="9" customWidth="1"/>
    <col min="23" max="23" width="4.75" style="9" customWidth="1"/>
    <col min="24" max="24" width="9" style="9"/>
    <col min="25" max="25" width="6" style="9" customWidth="1"/>
    <col min="26" max="16384" width="9" style="9"/>
  </cols>
  <sheetData>
    <row r="1" spans="2:23" ht="7.5" customHeight="1"/>
    <row r="2" spans="2:23" ht="15.75" customHeight="1">
      <c r="B2" s="43" t="s">
        <v>90</v>
      </c>
    </row>
    <row r="3" spans="2:23">
      <c r="B3" s="43" t="s">
        <v>91</v>
      </c>
    </row>
    <row r="4" spans="2:23" ht="9" customHeight="1"/>
    <row r="5" spans="2:23" ht="20.25" customHeight="1" thickBot="1">
      <c r="C5" s="9" t="s">
        <v>92</v>
      </c>
    </row>
    <row r="6" spans="2:23" ht="13.5" customHeight="1">
      <c r="B6" s="971" t="s">
        <v>93</v>
      </c>
      <c r="C6" s="972"/>
      <c r="D6" s="972"/>
      <c r="E6" s="972"/>
      <c r="F6" s="23"/>
      <c r="G6" s="23"/>
      <c r="H6" s="23"/>
      <c r="I6" s="23"/>
      <c r="J6" s="23"/>
      <c r="K6" s="23"/>
      <c r="L6" s="23"/>
      <c r="M6" s="23"/>
      <c r="N6" s="23"/>
      <c r="O6" s="23"/>
      <c r="P6" s="23"/>
      <c r="Q6" s="23"/>
      <c r="R6" s="23"/>
      <c r="S6" s="23"/>
      <c r="T6" s="23"/>
      <c r="U6" s="23"/>
      <c r="V6" s="23"/>
      <c r="W6" s="52"/>
    </row>
    <row r="7" spans="2:23" ht="13.5" customHeight="1">
      <c r="B7" s="973"/>
      <c r="C7" s="974"/>
      <c r="D7" s="974"/>
      <c r="E7" s="974"/>
      <c r="F7" s="14"/>
      <c r="G7" s="14"/>
      <c r="H7" s="14"/>
      <c r="I7" s="14"/>
      <c r="J7" s="14"/>
      <c r="K7" s="14"/>
      <c r="L7" s="14"/>
      <c r="M7" s="14"/>
      <c r="N7" s="14"/>
      <c r="O7" s="14"/>
      <c r="P7" s="14"/>
      <c r="Q7" s="14"/>
      <c r="R7" s="14"/>
      <c r="S7" s="14"/>
      <c r="T7" s="14"/>
      <c r="U7" s="14"/>
      <c r="V7" s="14"/>
      <c r="W7" s="15"/>
    </row>
    <row r="8" spans="2:23">
      <c r="B8" s="30"/>
      <c r="C8" s="14"/>
      <c r="D8" s="14"/>
      <c r="E8" s="14"/>
      <c r="F8" s="14"/>
      <c r="G8" s="14"/>
      <c r="H8" s="14"/>
      <c r="I8" s="14"/>
      <c r="J8" s="14"/>
      <c r="K8" s="14"/>
      <c r="L8" s="14"/>
      <c r="M8" s="14"/>
      <c r="N8" s="14"/>
      <c r="O8" s="14"/>
      <c r="P8" s="14"/>
      <c r="Q8" s="14"/>
      <c r="R8" s="14"/>
      <c r="S8" s="14"/>
      <c r="T8" s="14"/>
      <c r="U8" s="14"/>
      <c r="V8" s="14"/>
      <c r="W8" s="15"/>
    </row>
    <row r="9" spans="2:23">
      <c r="B9" s="30"/>
      <c r="C9" s="14"/>
      <c r="D9" s="14"/>
      <c r="E9" s="14"/>
      <c r="F9" s="14"/>
      <c r="G9" s="14"/>
      <c r="H9" s="14"/>
      <c r="I9" s="14"/>
      <c r="J9" s="14"/>
      <c r="K9" s="14"/>
      <c r="L9" s="14"/>
      <c r="M9" s="14"/>
      <c r="N9" s="14"/>
      <c r="O9" s="14"/>
      <c r="P9" s="14"/>
      <c r="Q9" s="14"/>
      <c r="R9" s="14"/>
      <c r="S9" s="14"/>
      <c r="T9" s="14"/>
      <c r="U9" s="14"/>
      <c r="V9" s="14"/>
      <c r="W9" s="15"/>
    </row>
    <row r="10" spans="2:23">
      <c r="B10" s="30"/>
      <c r="C10" s="14"/>
      <c r="D10" s="14"/>
      <c r="E10" s="14"/>
      <c r="F10" s="14"/>
      <c r="G10" s="14"/>
      <c r="H10" s="14"/>
      <c r="I10" s="14"/>
      <c r="J10" s="14"/>
      <c r="K10" s="14"/>
      <c r="L10" s="14"/>
      <c r="M10" s="14"/>
      <c r="N10" s="14"/>
      <c r="O10" s="14"/>
      <c r="P10" s="14"/>
      <c r="Q10" s="14"/>
      <c r="R10" s="14"/>
      <c r="S10" s="14"/>
      <c r="T10" s="14"/>
      <c r="U10" s="14"/>
      <c r="V10" s="14"/>
      <c r="W10" s="15"/>
    </row>
    <row r="11" spans="2:23">
      <c r="B11" s="30"/>
      <c r="C11" s="14"/>
      <c r="D11" s="14"/>
      <c r="E11" s="14"/>
      <c r="F11" s="14"/>
      <c r="G11" s="14"/>
      <c r="H11" s="14"/>
      <c r="I11" s="14"/>
      <c r="J11" s="14"/>
      <c r="K11" s="14"/>
      <c r="L11" s="14"/>
      <c r="M11" s="14"/>
      <c r="N11" s="14"/>
      <c r="O11" s="14"/>
      <c r="P11" s="14"/>
      <c r="Q11" s="14"/>
      <c r="R11" s="14"/>
      <c r="S11" s="14"/>
      <c r="T11" s="14"/>
      <c r="U11" s="14"/>
      <c r="V11" s="14"/>
      <c r="W11" s="15"/>
    </row>
    <row r="12" spans="2:23">
      <c r="B12" s="30"/>
      <c r="C12" s="14"/>
      <c r="D12" s="14"/>
      <c r="E12" s="14"/>
      <c r="F12" s="14"/>
      <c r="G12" s="14"/>
      <c r="H12" s="14"/>
      <c r="I12" s="14"/>
      <c r="J12" s="14"/>
      <c r="K12" s="14"/>
      <c r="L12" s="14"/>
      <c r="M12" s="14"/>
      <c r="N12" s="14"/>
      <c r="O12" s="14"/>
      <c r="P12" s="14"/>
      <c r="Q12" s="14"/>
      <c r="R12" s="14"/>
      <c r="S12" s="14"/>
      <c r="T12" s="14"/>
      <c r="U12" s="14"/>
      <c r="V12" s="14"/>
      <c r="W12" s="15"/>
    </row>
    <row r="13" spans="2:23">
      <c r="B13" s="30"/>
      <c r="C13" s="14"/>
      <c r="D13" s="14"/>
      <c r="E13" s="14"/>
      <c r="F13" s="14"/>
      <c r="G13" s="14"/>
      <c r="H13" s="14"/>
      <c r="I13" s="14"/>
      <c r="J13" s="14"/>
      <c r="K13" s="14"/>
      <c r="L13" s="14"/>
      <c r="M13" s="14"/>
      <c r="N13" s="14"/>
      <c r="O13" s="14"/>
      <c r="P13" s="14"/>
      <c r="Q13" s="14"/>
      <c r="R13" s="14"/>
      <c r="S13" s="14"/>
      <c r="T13" s="14"/>
      <c r="U13" s="14"/>
      <c r="V13" s="14"/>
      <c r="W13" s="15"/>
    </row>
    <row r="14" spans="2:23">
      <c r="B14" s="30"/>
      <c r="C14" s="14"/>
      <c r="D14" s="14"/>
      <c r="E14" s="14"/>
      <c r="F14" s="14"/>
      <c r="G14" s="14"/>
      <c r="H14" s="14"/>
      <c r="I14" s="14"/>
      <c r="J14" s="14"/>
      <c r="K14" s="14"/>
      <c r="L14" s="14"/>
      <c r="M14" s="14"/>
      <c r="N14" s="14"/>
      <c r="O14" s="14"/>
      <c r="P14" s="14"/>
      <c r="Q14" s="14"/>
      <c r="R14" s="14"/>
      <c r="S14" s="14"/>
      <c r="T14" s="14"/>
      <c r="U14" s="14"/>
      <c r="V14" s="14"/>
      <c r="W14" s="15"/>
    </row>
    <row r="15" spans="2:23">
      <c r="B15" s="30"/>
      <c r="C15" s="14"/>
      <c r="D15" s="14"/>
      <c r="E15" s="14"/>
      <c r="F15" s="14"/>
      <c r="G15" s="14"/>
      <c r="H15" s="14"/>
      <c r="I15" s="14"/>
      <c r="J15" s="14"/>
      <c r="K15" s="14"/>
      <c r="L15" s="14"/>
      <c r="M15" s="14"/>
      <c r="N15" s="14"/>
      <c r="O15" s="14"/>
      <c r="P15" s="14"/>
      <c r="Q15" s="14"/>
      <c r="R15" s="14"/>
      <c r="S15" s="14"/>
      <c r="T15" s="14"/>
      <c r="U15" s="14"/>
      <c r="V15" s="14"/>
      <c r="W15" s="15"/>
    </row>
    <row r="16" spans="2:23">
      <c r="B16" s="30"/>
      <c r="C16" s="14"/>
      <c r="D16" s="14"/>
      <c r="E16" s="14"/>
      <c r="F16" s="14"/>
      <c r="G16" s="14"/>
      <c r="H16" s="14"/>
      <c r="I16" s="14"/>
      <c r="J16" s="14"/>
      <c r="K16" s="14"/>
      <c r="L16" s="14"/>
      <c r="M16" s="14"/>
      <c r="N16" s="14"/>
      <c r="O16" s="14"/>
      <c r="P16" s="14"/>
      <c r="Q16" s="14"/>
      <c r="R16" s="14"/>
      <c r="S16" s="14"/>
      <c r="T16" s="14"/>
      <c r="U16" s="14"/>
      <c r="V16" s="14"/>
      <c r="W16" s="15"/>
    </row>
    <row r="17" spans="2:23">
      <c r="B17" s="30"/>
      <c r="C17" s="14"/>
      <c r="D17" s="14"/>
      <c r="E17" s="14"/>
      <c r="F17" s="14"/>
      <c r="G17" s="14"/>
      <c r="H17" s="14"/>
      <c r="I17" s="14"/>
      <c r="J17" s="14"/>
      <c r="K17" s="14"/>
      <c r="L17" s="14"/>
      <c r="M17" s="14"/>
      <c r="N17" s="14"/>
      <c r="O17" s="14"/>
      <c r="P17" s="14"/>
      <c r="Q17" s="14"/>
      <c r="R17" s="14"/>
      <c r="S17" s="14"/>
      <c r="T17" s="14"/>
      <c r="U17" s="14"/>
      <c r="V17" s="14"/>
      <c r="W17" s="15"/>
    </row>
    <row r="18" spans="2:23">
      <c r="B18" s="30"/>
      <c r="C18" s="14"/>
      <c r="D18" s="14"/>
      <c r="E18" s="14"/>
      <c r="F18" s="14"/>
      <c r="G18" s="14"/>
      <c r="H18" s="14"/>
      <c r="I18" s="14"/>
      <c r="J18" s="14"/>
      <c r="K18" s="14"/>
      <c r="L18" s="14"/>
      <c r="M18" s="14"/>
      <c r="N18" s="14"/>
      <c r="O18" s="14"/>
      <c r="P18" s="14"/>
      <c r="Q18" s="14"/>
      <c r="R18" s="14"/>
      <c r="S18" s="14"/>
      <c r="T18" s="14"/>
      <c r="U18" s="14"/>
      <c r="V18" s="14"/>
      <c r="W18" s="15"/>
    </row>
    <row r="19" spans="2:23">
      <c r="B19" s="30"/>
      <c r="C19" s="14"/>
      <c r="D19" s="14"/>
      <c r="E19" s="14"/>
      <c r="F19" s="14"/>
      <c r="G19" s="14"/>
      <c r="H19" s="14"/>
      <c r="I19" s="14"/>
      <c r="J19" s="14"/>
      <c r="K19" s="14"/>
      <c r="L19" s="14"/>
      <c r="M19" s="14"/>
      <c r="N19" s="14"/>
      <c r="O19" s="14"/>
      <c r="P19" s="14"/>
      <c r="Q19" s="14"/>
      <c r="R19" s="14"/>
      <c r="S19" s="14"/>
      <c r="T19" s="14"/>
      <c r="U19" s="14"/>
      <c r="V19" s="14"/>
      <c r="W19" s="15"/>
    </row>
    <row r="20" spans="2:23">
      <c r="B20" s="30"/>
      <c r="C20" s="14"/>
      <c r="D20" s="14"/>
      <c r="E20" s="14"/>
      <c r="F20" s="14"/>
      <c r="G20" s="14"/>
      <c r="H20" s="14"/>
      <c r="I20" s="14"/>
      <c r="J20" s="14"/>
      <c r="K20" s="14"/>
      <c r="L20" s="14"/>
      <c r="M20" s="14"/>
      <c r="N20" s="14"/>
      <c r="O20" s="14"/>
      <c r="P20" s="14"/>
      <c r="Q20" s="14"/>
      <c r="R20" s="14"/>
      <c r="S20" s="14"/>
      <c r="T20" s="14"/>
      <c r="U20" s="14"/>
      <c r="V20" s="14"/>
      <c r="W20" s="15"/>
    </row>
    <row r="21" spans="2:23">
      <c r="B21" s="30"/>
      <c r="C21" s="14"/>
      <c r="D21" s="14"/>
      <c r="E21" s="14"/>
      <c r="F21" s="14"/>
      <c r="G21" s="14"/>
      <c r="H21" s="14"/>
      <c r="I21" s="14"/>
      <c r="J21" s="14"/>
      <c r="K21" s="14"/>
      <c r="L21" s="14"/>
      <c r="M21" s="14"/>
      <c r="N21" s="14"/>
      <c r="O21" s="14"/>
      <c r="P21" s="14"/>
      <c r="Q21" s="14"/>
      <c r="R21" s="14"/>
      <c r="S21" s="14"/>
      <c r="T21" s="14"/>
      <c r="U21" s="14"/>
      <c r="V21" s="14"/>
      <c r="W21" s="15"/>
    </row>
    <row r="22" spans="2:23">
      <c r="B22" s="30"/>
      <c r="C22" s="14"/>
      <c r="D22" s="14"/>
      <c r="E22" s="14"/>
      <c r="F22" s="14"/>
      <c r="G22" s="14"/>
      <c r="H22" s="14"/>
      <c r="I22" s="14"/>
      <c r="J22" s="14"/>
      <c r="K22" s="14"/>
      <c r="L22" s="14"/>
      <c r="M22" s="14"/>
      <c r="N22" s="14"/>
      <c r="O22" s="14"/>
      <c r="P22" s="14"/>
      <c r="Q22" s="14"/>
      <c r="R22" s="14"/>
      <c r="S22" s="14"/>
      <c r="T22" s="14"/>
      <c r="U22" s="14"/>
      <c r="V22" s="14"/>
      <c r="W22" s="15"/>
    </row>
    <row r="23" spans="2:23">
      <c r="B23" s="30"/>
      <c r="C23" s="14"/>
      <c r="D23" s="14"/>
      <c r="E23" s="14"/>
      <c r="F23" s="14"/>
      <c r="G23" s="14"/>
      <c r="H23" s="14"/>
      <c r="I23" s="14"/>
      <c r="J23" s="14"/>
      <c r="K23" s="14"/>
      <c r="L23" s="14"/>
      <c r="M23" s="14"/>
      <c r="N23" s="14"/>
      <c r="O23" s="14"/>
      <c r="P23" s="14"/>
      <c r="Q23" s="14"/>
      <c r="R23" s="14"/>
      <c r="S23" s="14"/>
      <c r="T23" s="14"/>
      <c r="U23" s="14"/>
      <c r="V23" s="14"/>
      <c r="W23" s="15"/>
    </row>
    <row r="24" spans="2:23">
      <c r="B24" s="30"/>
      <c r="C24" s="14"/>
      <c r="D24" s="14"/>
      <c r="E24" s="14"/>
      <c r="F24" s="14"/>
      <c r="G24" s="14"/>
      <c r="H24" s="14"/>
      <c r="I24" s="14"/>
      <c r="J24" s="14"/>
      <c r="K24" s="14"/>
      <c r="L24" s="14"/>
      <c r="M24" s="14"/>
      <c r="N24" s="14"/>
      <c r="O24" s="14"/>
      <c r="P24" s="14"/>
      <c r="Q24" s="14"/>
      <c r="R24" s="14"/>
      <c r="S24" s="14"/>
      <c r="T24" s="14"/>
      <c r="U24" s="14"/>
      <c r="V24" s="14"/>
      <c r="W24" s="15"/>
    </row>
    <row r="25" spans="2:23">
      <c r="B25" s="30"/>
      <c r="C25" s="14"/>
      <c r="D25" s="14"/>
      <c r="E25" s="14"/>
      <c r="F25" s="14"/>
      <c r="G25" s="14"/>
      <c r="H25" s="14"/>
      <c r="I25" s="14"/>
      <c r="J25" s="14"/>
      <c r="K25" s="14"/>
      <c r="L25" s="14"/>
      <c r="M25" s="14"/>
      <c r="N25" s="14"/>
      <c r="O25" s="14"/>
      <c r="P25" s="14"/>
      <c r="Q25" s="14"/>
      <c r="R25" s="14"/>
      <c r="S25" s="14"/>
      <c r="T25" s="14"/>
      <c r="U25" s="14"/>
      <c r="V25" s="14"/>
      <c r="W25" s="15"/>
    </row>
    <row r="26" spans="2:23">
      <c r="B26" s="30"/>
      <c r="C26" s="14"/>
      <c r="D26" s="14"/>
      <c r="E26" s="14"/>
      <c r="F26" s="14"/>
      <c r="G26" s="14"/>
      <c r="H26" s="14"/>
      <c r="I26" s="14"/>
      <c r="J26" s="14"/>
      <c r="K26" s="14"/>
      <c r="L26" s="14"/>
      <c r="M26" s="14"/>
      <c r="N26" s="14"/>
      <c r="O26" s="14"/>
      <c r="P26" s="14"/>
      <c r="Q26" s="14"/>
      <c r="R26" s="14"/>
      <c r="S26" s="14"/>
      <c r="T26" s="14"/>
      <c r="U26" s="14"/>
      <c r="V26" s="14"/>
      <c r="W26" s="15"/>
    </row>
    <row r="27" spans="2:23">
      <c r="B27" s="30"/>
      <c r="C27" s="14"/>
      <c r="D27" s="14"/>
      <c r="E27" s="14"/>
      <c r="F27" s="14"/>
      <c r="G27" s="14"/>
      <c r="H27" s="14"/>
      <c r="I27" s="14"/>
      <c r="J27" s="14"/>
      <c r="K27" s="14"/>
      <c r="L27" s="14"/>
      <c r="M27" s="14"/>
      <c r="N27" s="14"/>
      <c r="O27" s="14"/>
      <c r="P27" s="14"/>
      <c r="Q27" s="14"/>
      <c r="R27" s="14"/>
      <c r="S27" s="14"/>
      <c r="T27" s="14"/>
      <c r="U27" s="14"/>
      <c r="V27" s="14"/>
      <c r="W27" s="15"/>
    </row>
    <row r="28" spans="2:23">
      <c r="B28" s="30"/>
      <c r="C28" s="14"/>
      <c r="D28" s="14"/>
      <c r="E28" s="14"/>
      <c r="F28" s="14"/>
      <c r="G28" s="14"/>
      <c r="H28" s="14"/>
      <c r="I28" s="14"/>
      <c r="J28" s="14"/>
      <c r="K28" s="14"/>
      <c r="L28" s="14"/>
      <c r="M28" s="14"/>
      <c r="N28" s="14"/>
      <c r="O28" s="14"/>
      <c r="P28" s="14"/>
      <c r="Q28" s="14"/>
      <c r="R28" s="14"/>
      <c r="S28" s="14"/>
      <c r="T28" s="14"/>
      <c r="U28" s="14"/>
      <c r="V28" s="14"/>
      <c r="W28" s="15"/>
    </row>
    <row r="29" spans="2:23">
      <c r="B29" s="30"/>
      <c r="C29" s="14"/>
      <c r="D29" s="14"/>
      <c r="E29" s="14"/>
      <c r="F29" s="14"/>
      <c r="G29" s="14"/>
      <c r="H29" s="14"/>
      <c r="I29" s="14"/>
      <c r="J29" s="14"/>
      <c r="K29" s="14"/>
      <c r="L29" s="14"/>
      <c r="M29" s="14"/>
      <c r="N29" s="14"/>
      <c r="O29" s="14"/>
      <c r="P29" s="14"/>
      <c r="Q29" s="14"/>
      <c r="R29" s="14"/>
      <c r="S29" s="14"/>
      <c r="T29" s="14"/>
      <c r="U29" s="14"/>
      <c r="V29" s="14"/>
      <c r="W29" s="15"/>
    </row>
    <row r="30" spans="2:23">
      <c r="B30" s="30"/>
      <c r="C30" s="14"/>
      <c r="D30" s="14"/>
      <c r="E30" s="14"/>
      <c r="F30" s="14"/>
      <c r="G30" s="14"/>
      <c r="H30" s="14"/>
      <c r="I30" s="14"/>
      <c r="J30" s="14"/>
      <c r="K30" s="14"/>
      <c r="L30" s="14"/>
      <c r="M30" s="14"/>
      <c r="N30" s="14"/>
      <c r="O30" s="14"/>
      <c r="P30" s="14"/>
      <c r="Q30" s="14"/>
      <c r="R30" s="14"/>
      <c r="S30" s="14"/>
      <c r="T30" s="14"/>
      <c r="U30" s="14"/>
      <c r="V30" s="14"/>
      <c r="W30" s="15"/>
    </row>
    <row r="31" spans="2:23">
      <c r="B31" s="30"/>
      <c r="C31" s="14"/>
      <c r="D31" s="14"/>
      <c r="E31" s="14"/>
      <c r="F31" s="14"/>
      <c r="G31" s="14"/>
      <c r="H31" s="14"/>
      <c r="I31" s="14"/>
      <c r="J31" s="14"/>
      <c r="K31" s="14"/>
      <c r="L31" s="14"/>
      <c r="M31" s="14"/>
      <c r="N31" s="14"/>
      <c r="O31" s="14"/>
      <c r="P31" s="14"/>
      <c r="Q31" s="14"/>
      <c r="R31" s="14"/>
      <c r="S31" s="14"/>
      <c r="T31" s="14"/>
      <c r="U31" s="14"/>
      <c r="V31" s="14"/>
      <c r="W31" s="15"/>
    </row>
    <row r="32" spans="2:23">
      <c r="B32" s="30"/>
      <c r="C32" s="14"/>
      <c r="D32" s="14"/>
      <c r="E32" s="14"/>
      <c r="F32" s="14"/>
      <c r="G32" s="14"/>
      <c r="H32" s="14"/>
      <c r="I32" s="14"/>
      <c r="J32" s="14"/>
      <c r="K32" s="14"/>
      <c r="L32" s="14"/>
      <c r="M32" s="14"/>
      <c r="N32" s="14"/>
      <c r="O32" s="14"/>
      <c r="P32" s="14"/>
      <c r="Q32" s="14"/>
      <c r="R32" s="14"/>
      <c r="S32" s="14"/>
      <c r="T32" s="14"/>
      <c r="U32" s="14"/>
      <c r="V32" s="14"/>
      <c r="W32" s="15"/>
    </row>
    <row r="33" spans="2:29">
      <c r="B33" s="30"/>
      <c r="C33" s="14"/>
      <c r="D33" s="14"/>
      <c r="E33" s="14"/>
      <c r="F33" s="14"/>
      <c r="G33" s="14"/>
      <c r="H33" s="14"/>
      <c r="I33" s="14"/>
      <c r="J33" s="14"/>
      <c r="K33" s="14"/>
      <c r="L33" s="14"/>
      <c r="M33" s="14"/>
      <c r="N33" s="14"/>
      <c r="O33" s="14"/>
      <c r="P33" s="14"/>
      <c r="Q33" s="14"/>
      <c r="R33" s="14"/>
      <c r="S33" s="14"/>
      <c r="T33" s="14"/>
      <c r="U33" s="14"/>
      <c r="V33" s="14"/>
      <c r="W33" s="15"/>
    </row>
    <row r="34" spans="2:29">
      <c r="B34" s="30"/>
      <c r="C34" s="14"/>
      <c r="D34" s="14"/>
      <c r="E34" s="14"/>
      <c r="F34" s="14"/>
      <c r="G34" s="14"/>
      <c r="H34" s="14"/>
      <c r="I34" s="14"/>
      <c r="J34" s="14"/>
      <c r="K34" s="14"/>
      <c r="L34" s="14"/>
      <c r="M34" s="14"/>
      <c r="N34" s="14"/>
      <c r="O34" s="14"/>
      <c r="P34" s="14"/>
      <c r="Q34" s="14"/>
      <c r="R34" s="14"/>
      <c r="S34" s="14"/>
      <c r="T34" s="14"/>
      <c r="U34" s="14"/>
      <c r="V34" s="14"/>
      <c r="W34" s="15"/>
    </row>
    <row r="35" spans="2:29">
      <c r="B35" s="30"/>
      <c r="C35" s="14"/>
      <c r="D35" s="14"/>
      <c r="E35" s="14"/>
      <c r="F35" s="14"/>
      <c r="G35" s="14"/>
      <c r="H35" s="14"/>
      <c r="I35" s="14"/>
      <c r="J35" s="14"/>
      <c r="K35" s="14"/>
      <c r="L35" s="14"/>
      <c r="M35" s="14"/>
      <c r="N35" s="14"/>
      <c r="O35" s="14"/>
      <c r="P35" s="14"/>
      <c r="Q35" s="14"/>
      <c r="R35" s="14"/>
      <c r="S35" s="14"/>
      <c r="T35" s="14"/>
      <c r="U35" s="14"/>
      <c r="V35" s="14"/>
      <c r="W35" s="15"/>
    </row>
    <row r="36" spans="2:29" ht="16.5" thickBot="1">
      <c r="B36" s="16"/>
      <c r="C36" s="11"/>
      <c r="D36" s="11"/>
      <c r="E36" s="11"/>
      <c r="F36" s="11"/>
      <c r="G36" s="11"/>
      <c r="H36" s="11"/>
      <c r="I36" s="11"/>
      <c r="J36" s="11"/>
      <c r="K36" s="11"/>
      <c r="L36" s="11"/>
      <c r="M36" s="11"/>
      <c r="N36" s="11"/>
      <c r="O36" s="11"/>
      <c r="P36" s="11"/>
      <c r="Q36" s="11"/>
      <c r="R36" s="11"/>
      <c r="S36" s="11"/>
      <c r="T36" s="11"/>
      <c r="U36" s="11"/>
      <c r="V36" s="11"/>
      <c r="W36" s="12"/>
    </row>
    <row r="37" spans="2:29">
      <c r="B37" s="23"/>
      <c r="C37" s="23"/>
      <c r="D37" s="23"/>
      <c r="E37" s="23"/>
      <c r="F37" s="23"/>
      <c r="G37" s="23"/>
      <c r="H37" s="23"/>
      <c r="I37" s="23"/>
      <c r="J37" s="23"/>
      <c r="K37" s="23"/>
      <c r="L37" s="23"/>
      <c r="M37" s="23"/>
      <c r="N37" s="23"/>
      <c r="O37" s="23"/>
      <c r="P37" s="23"/>
      <c r="Q37" s="23"/>
      <c r="R37" s="23"/>
      <c r="S37" s="23"/>
      <c r="T37" s="23"/>
      <c r="U37" s="23"/>
      <c r="V37" s="23"/>
      <c r="W37" s="23"/>
    </row>
    <row r="38" spans="2:29" ht="16.5" thickBot="1">
      <c r="B38" s="14"/>
      <c r="C38" s="14"/>
      <c r="D38" s="14"/>
      <c r="E38" s="14"/>
      <c r="F38" s="14"/>
      <c r="G38" s="14"/>
      <c r="H38" s="14"/>
      <c r="I38" s="14"/>
      <c r="J38" s="550" t="s">
        <v>287</v>
      </c>
      <c r="K38" s="550"/>
      <c r="L38" s="550"/>
      <c r="M38" s="550"/>
      <c r="N38" s="550"/>
      <c r="O38" s="550"/>
      <c r="P38" s="162"/>
      <c r="Q38" s="550" t="s">
        <v>336</v>
      </c>
      <c r="R38" s="550"/>
      <c r="S38" s="550"/>
      <c r="T38" s="550"/>
      <c r="U38" s="550"/>
      <c r="V38" s="550"/>
      <c r="W38" s="550"/>
    </row>
    <row r="39" spans="2:29" ht="20.25" customHeight="1">
      <c r="B39" s="753" t="s">
        <v>286</v>
      </c>
      <c r="C39" s="754"/>
      <c r="D39" s="885"/>
      <c r="E39" s="985" t="s">
        <v>337</v>
      </c>
      <c r="F39" s="750" t="str">
        <f>IF(コントロールシート!$O$185="","",コントロールシート!$O$185)</f>
        <v/>
      </c>
      <c r="G39" s="750"/>
      <c r="H39" s="1010" t="s">
        <v>329</v>
      </c>
      <c r="J39" s="1016" t="s">
        <v>332</v>
      </c>
      <c r="K39" s="1016"/>
      <c r="L39" s="1016"/>
      <c r="M39" s="1016"/>
      <c r="N39" s="528"/>
      <c r="O39" s="528"/>
      <c r="P39" s="161"/>
      <c r="Q39" s="14"/>
      <c r="R39" s="14"/>
      <c r="S39" s="14"/>
      <c r="T39" s="14"/>
      <c r="U39" s="14"/>
      <c r="V39" s="14"/>
      <c r="W39" s="14"/>
      <c r="AA39" s="14"/>
      <c r="AB39" s="14"/>
      <c r="AC39" s="140"/>
    </row>
    <row r="40" spans="2:29" ht="20.25" customHeight="1">
      <c r="B40" s="817"/>
      <c r="C40" s="818"/>
      <c r="D40" s="980"/>
      <c r="E40" s="986"/>
      <c r="F40" s="894"/>
      <c r="G40" s="894"/>
      <c r="H40" s="1011"/>
      <c r="J40" s="1016"/>
      <c r="K40" s="1016"/>
      <c r="L40" s="1016"/>
      <c r="M40" s="1016"/>
      <c r="N40" s="528"/>
      <c r="O40" s="528"/>
      <c r="P40" s="161"/>
      <c r="Q40" s="14"/>
      <c r="R40" s="14"/>
      <c r="S40" s="14"/>
      <c r="T40" s="14"/>
      <c r="U40" s="14"/>
      <c r="V40" s="14"/>
      <c r="W40" s="14"/>
      <c r="AA40" s="14"/>
      <c r="AB40" s="14"/>
    </row>
    <row r="41" spans="2:29" ht="20.25" customHeight="1">
      <c r="B41" s="981" t="s">
        <v>351</v>
      </c>
      <c r="C41" s="822"/>
      <c r="D41" s="982"/>
      <c r="E41" s="984" t="s">
        <v>337</v>
      </c>
      <c r="F41" s="978" t="str">
        <f>IF(コントロールシート!$O$186="","",コントロールシート!$O$186)</f>
        <v/>
      </c>
      <c r="G41" s="978"/>
      <c r="H41" s="1012" t="s">
        <v>98</v>
      </c>
      <c r="I41" s="861"/>
      <c r="J41" s="635" t="s">
        <v>333</v>
      </c>
      <c r="K41" s="635"/>
      <c r="L41" s="635"/>
      <c r="M41" s="635"/>
      <c r="N41" s="528"/>
      <c r="O41" s="528"/>
      <c r="P41" s="161"/>
      <c r="Q41" s="14"/>
      <c r="R41" s="14"/>
      <c r="S41" s="14"/>
      <c r="T41" s="14"/>
      <c r="U41" s="14"/>
      <c r="V41" s="14"/>
      <c r="W41" s="14"/>
      <c r="AA41" s="14"/>
      <c r="AB41" s="14"/>
      <c r="AC41" s="140"/>
    </row>
    <row r="42" spans="2:29" ht="20.25" customHeight="1" thickBot="1">
      <c r="B42" s="823"/>
      <c r="C42" s="824"/>
      <c r="D42" s="983"/>
      <c r="E42" s="987"/>
      <c r="F42" s="979"/>
      <c r="G42" s="979"/>
      <c r="H42" s="1013"/>
      <c r="I42" s="861"/>
      <c r="J42" s="635"/>
      <c r="K42" s="635"/>
      <c r="L42" s="635"/>
      <c r="M42" s="635"/>
      <c r="N42" s="984"/>
      <c r="O42" s="984"/>
      <c r="P42" s="161"/>
      <c r="Q42" s="14"/>
      <c r="R42" s="14"/>
      <c r="S42" s="14"/>
      <c r="T42" s="14"/>
      <c r="U42" s="14"/>
      <c r="V42" s="14"/>
      <c r="W42" s="14"/>
      <c r="AA42" s="14"/>
      <c r="AB42" s="14"/>
      <c r="AC42" s="140"/>
    </row>
    <row r="43" spans="2:29" ht="34.5" customHeight="1">
      <c r="B43" s="14"/>
      <c r="C43" s="90"/>
      <c r="D43" s="90"/>
      <c r="E43" s="14"/>
      <c r="F43" s="14"/>
      <c r="G43" s="14"/>
      <c r="H43" s="14"/>
      <c r="I43" s="14"/>
      <c r="J43" s="554" t="s">
        <v>334</v>
      </c>
      <c r="K43" s="554"/>
      <c r="L43" s="554"/>
      <c r="M43" s="554"/>
      <c r="N43" s="528"/>
      <c r="O43" s="528"/>
      <c r="P43" s="161"/>
      <c r="Q43" s="14"/>
      <c r="R43" s="14"/>
      <c r="S43" s="14"/>
      <c r="T43" s="14"/>
      <c r="U43" s="14"/>
      <c r="V43" s="14"/>
      <c r="W43" s="14"/>
    </row>
    <row r="44" spans="2:29" ht="20.25" customHeight="1">
      <c r="B44" s="14"/>
      <c r="C44" s="14"/>
      <c r="D44" s="14"/>
      <c r="E44" s="14"/>
      <c r="F44" s="14"/>
      <c r="G44" s="14"/>
      <c r="H44" s="14"/>
      <c r="I44" s="14"/>
      <c r="J44" s="635" t="s">
        <v>335</v>
      </c>
      <c r="K44" s="635"/>
      <c r="L44" s="635"/>
      <c r="M44" s="635"/>
      <c r="N44" s="528"/>
      <c r="O44" s="528"/>
      <c r="P44" s="161"/>
      <c r="Q44" s="14"/>
      <c r="R44" s="14"/>
      <c r="S44" s="14"/>
      <c r="T44" s="14"/>
      <c r="U44" s="14"/>
      <c r="V44" s="14"/>
      <c r="W44" s="14"/>
    </row>
    <row r="45" spans="2:29" ht="16.5" thickBot="1">
      <c r="B45" s="11"/>
      <c r="C45" s="11"/>
      <c r="D45" s="11"/>
      <c r="E45" s="11"/>
      <c r="F45" s="11"/>
      <c r="G45" s="11"/>
      <c r="H45" s="11"/>
      <c r="I45" s="11"/>
      <c r="J45" s="11"/>
      <c r="K45" s="11"/>
      <c r="L45" s="11"/>
      <c r="M45" s="11"/>
      <c r="N45" s="11"/>
      <c r="O45" s="11"/>
      <c r="P45" s="11"/>
      <c r="Q45" s="11"/>
      <c r="R45" s="11"/>
      <c r="S45" s="11"/>
      <c r="T45" s="11"/>
      <c r="U45" s="11"/>
      <c r="V45" s="11"/>
      <c r="W45" s="11"/>
    </row>
    <row r="46" spans="2:29" ht="19.5" customHeight="1">
      <c r="B46" s="977"/>
      <c r="C46" s="783"/>
      <c r="D46" s="783"/>
      <c r="E46" s="788" t="s">
        <v>521</v>
      </c>
      <c r="F46" s="783"/>
      <c r="G46" s="783"/>
      <c r="H46" s="783"/>
      <c r="I46" s="783"/>
      <c r="J46" s="783"/>
      <c r="K46" s="788" t="s">
        <v>95</v>
      </c>
      <c r="L46" s="783"/>
      <c r="M46" s="783"/>
      <c r="N46" s="784"/>
      <c r="O46" s="788" t="s">
        <v>96</v>
      </c>
      <c r="P46" s="783"/>
      <c r="Q46" s="783"/>
      <c r="R46" s="783"/>
      <c r="S46" s="784"/>
      <c r="T46" s="788" t="s">
        <v>97</v>
      </c>
      <c r="U46" s="783"/>
      <c r="V46" s="783"/>
      <c r="W46" s="792"/>
    </row>
    <row r="47" spans="2:29" ht="34.5" customHeight="1">
      <c r="B47" s="988" t="s">
        <v>520</v>
      </c>
      <c r="C47" s="989"/>
      <c r="D47" s="989"/>
      <c r="E47" s="442" t="s">
        <v>284</v>
      </c>
      <c r="F47" s="995" t="str">
        <f>IF(コントロールシート!$AT$200="","",コントロールシート!$AT$200)</f>
        <v/>
      </c>
      <c r="G47" s="995"/>
      <c r="H47" s="995"/>
      <c r="I47" s="995"/>
      <c r="J47" s="443" t="s">
        <v>330</v>
      </c>
      <c r="K47" s="1007"/>
      <c r="L47" s="1008"/>
      <c r="M47" s="1008"/>
      <c r="N47" s="1009"/>
      <c r="O47" s="444" t="s">
        <v>42</v>
      </c>
      <c r="P47" s="995">
        <f>IF(コントロールシート!$AT$201="","",コントロールシート!$AT$201)</f>
        <v>0</v>
      </c>
      <c r="Q47" s="995"/>
      <c r="R47" s="995" t="s">
        <v>112</v>
      </c>
      <c r="S47" s="996"/>
      <c r="T47" s="444" t="s">
        <v>42</v>
      </c>
      <c r="U47" s="995">
        <f>IF(コントロールシート!$AT$202="","",コントロールシート!$AT$202)</f>
        <v>0</v>
      </c>
      <c r="V47" s="995"/>
      <c r="W47" s="445" t="s">
        <v>211</v>
      </c>
    </row>
    <row r="48" spans="2:29" ht="18.75" customHeight="1">
      <c r="B48" s="1001" t="s">
        <v>538</v>
      </c>
      <c r="C48" s="1002"/>
      <c r="D48" s="1003"/>
      <c r="E48" s="975" t="s">
        <v>42</v>
      </c>
      <c r="F48" s="999">
        <f>コントロールシート!M209</f>
        <v>0</v>
      </c>
      <c r="G48" s="999"/>
      <c r="H48" s="999"/>
      <c r="I48" s="999"/>
      <c r="J48" s="976" t="s">
        <v>46</v>
      </c>
      <c r="K48" s="446"/>
      <c r="L48" s="447" t="s">
        <v>99</v>
      </c>
      <c r="M48" s="447"/>
      <c r="N48" s="448"/>
      <c r="O48" s="975" t="s">
        <v>42</v>
      </c>
      <c r="P48" s="997">
        <f>コントロールシート!O212</f>
        <v>0</v>
      </c>
      <c r="Q48" s="997"/>
      <c r="R48" s="991" t="s">
        <v>112</v>
      </c>
      <c r="S48" s="992"/>
      <c r="T48" s="975" t="s">
        <v>42</v>
      </c>
      <c r="U48" s="991">
        <f>コントロールシート!O213</f>
        <v>0</v>
      </c>
      <c r="V48" s="991"/>
      <c r="W48" s="1014" t="s">
        <v>211</v>
      </c>
    </row>
    <row r="49" spans="2:23" ht="18.75" customHeight="1">
      <c r="B49" s="1001"/>
      <c r="C49" s="1002"/>
      <c r="D49" s="1003"/>
      <c r="E49" s="975"/>
      <c r="F49" s="999"/>
      <c r="G49" s="999"/>
      <c r="H49" s="999"/>
      <c r="I49" s="999"/>
      <c r="J49" s="976"/>
      <c r="K49" s="446"/>
      <c r="L49" s="447" t="s">
        <v>100</v>
      </c>
      <c r="M49" s="447"/>
      <c r="N49" s="448"/>
      <c r="O49" s="975"/>
      <c r="P49" s="997"/>
      <c r="Q49" s="997"/>
      <c r="R49" s="991"/>
      <c r="S49" s="992"/>
      <c r="T49" s="975"/>
      <c r="U49" s="991"/>
      <c r="V49" s="991"/>
      <c r="W49" s="1014"/>
    </row>
    <row r="50" spans="2:23" ht="19.5" customHeight="1" thickBot="1">
      <c r="B50" s="1004" t="s">
        <v>519</v>
      </c>
      <c r="C50" s="1005"/>
      <c r="D50" s="1006"/>
      <c r="E50" s="449" t="s">
        <v>42</v>
      </c>
      <c r="F50" s="1000">
        <f>コントロールシート!T209</f>
        <v>0</v>
      </c>
      <c r="G50" s="1000"/>
      <c r="H50" s="1000"/>
      <c r="I50" s="1000"/>
      <c r="J50" s="450" t="s">
        <v>98</v>
      </c>
      <c r="K50" s="451" t="s">
        <v>42</v>
      </c>
      <c r="L50" s="452">
        <f>コントロールシート!Q211</f>
        <v>0</v>
      </c>
      <c r="M50" s="453" t="s">
        <v>101</v>
      </c>
      <c r="N50" s="454"/>
      <c r="O50" s="990"/>
      <c r="P50" s="998"/>
      <c r="Q50" s="998"/>
      <c r="R50" s="993"/>
      <c r="S50" s="994"/>
      <c r="T50" s="990"/>
      <c r="U50" s="993"/>
      <c r="V50" s="993"/>
      <c r="W50" s="1015"/>
    </row>
  </sheetData>
  <sheetProtection sheet="1" objects="1" scenarios="1" selectLockedCells="1"/>
  <mergeCells count="45">
    <mergeCell ref="U47:V47"/>
    <mergeCell ref="W48:W50"/>
    <mergeCell ref="U48:V50"/>
    <mergeCell ref="J39:M40"/>
    <mergeCell ref="J41:M42"/>
    <mergeCell ref="Q38:W38"/>
    <mergeCell ref="O46:S46"/>
    <mergeCell ref="T46:W46"/>
    <mergeCell ref="N41:O41"/>
    <mergeCell ref="N39:O39"/>
    <mergeCell ref="N40:O40"/>
    <mergeCell ref="H39:H40"/>
    <mergeCell ref="I41:I42"/>
    <mergeCell ref="H41:H42"/>
    <mergeCell ref="F39:G40"/>
    <mergeCell ref="K46:N46"/>
    <mergeCell ref="B47:D47"/>
    <mergeCell ref="O48:O50"/>
    <mergeCell ref="T48:T50"/>
    <mergeCell ref="R48:S50"/>
    <mergeCell ref="P47:Q47"/>
    <mergeCell ref="R47:S47"/>
    <mergeCell ref="P48:Q50"/>
    <mergeCell ref="F48:I49"/>
    <mergeCell ref="F50:I50"/>
    <mergeCell ref="F47:I47"/>
    <mergeCell ref="B48:D49"/>
    <mergeCell ref="B50:D50"/>
    <mergeCell ref="K47:N47"/>
    <mergeCell ref="B6:E7"/>
    <mergeCell ref="E46:J46"/>
    <mergeCell ref="E48:E49"/>
    <mergeCell ref="J48:J49"/>
    <mergeCell ref="B46:D46"/>
    <mergeCell ref="J43:M43"/>
    <mergeCell ref="J44:M44"/>
    <mergeCell ref="J38:O38"/>
    <mergeCell ref="F41:G42"/>
    <mergeCell ref="B39:D40"/>
    <mergeCell ref="B41:D42"/>
    <mergeCell ref="N44:O44"/>
    <mergeCell ref="N43:O43"/>
    <mergeCell ref="N42:O42"/>
    <mergeCell ref="E39:E40"/>
    <mergeCell ref="E41:E42"/>
  </mergeCells>
  <phoneticPr fontId="2"/>
  <conditionalFormatting sqref="N44:O44">
    <cfRule type="expression" dxfId="11" priority="25">
      <formula>AND(F41&lt;&gt;"",F41&lt;&gt;"")</formula>
    </cfRule>
  </conditionalFormatting>
  <conditionalFormatting sqref="N43:O43">
    <cfRule type="expression" dxfId="10" priority="26">
      <formula>AND(F41&lt;&gt;"",OR(F41="0.5m～3.0m",F41="3.0m～5.0m",F41="5.0m～10.0m"))</formula>
    </cfRule>
  </conditionalFormatting>
  <conditionalFormatting sqref="N42:O42">
    <cfRule type="expression" dxfId="9" priority="27">
      <formula>AND(F41&lt;&gt;"",OR(F41="3.0m～5.0m",F41="5.0m～10.0m"))</formula>
    </cfRule>
  </conditionalFormatting>
  <conditionalFormatting sqref="N40:O40">
    <cfRule type="expression" dxfId="8" priority="29">
      <formula>AND(F41&lt;&gt;"",F41="5.0m～10.0m")</formula>
    </cfRule>
  </conditionalFormatting>
  <conditionalFormatting sqref="N41:O42">
    <cfRule type="expression" dxfId="7" priority="3">
      <formula>AND(F41&lt;&gt;"",OR(F41="3.0m～5.0m",F41="5.0m～10.0m"))</formula>
    </cfRule>
  </conditionalFormatting>
  <conditionalFormatting sqref="N39:O40">
    <cfRule type="expression" dxfId="6" priority="2">
      <formula>AND(F41&lt;&gt;"",F41="5.0m～10.0m")</formula>
    </cfRule>
  </conditionalFormatting>
  <printOptions horizontalCentered="1"/>
  <pageMargins left="0.39370078740157483" right="0.39370078740157483" top="0.39370078740157483" bottom="3.937007874015748E-2" header="0.59055118110236227" footer="0.19685039370078741"/>
  <pageSetup paperSize="9" orientation="portrait" r:id="rId1"/>
  <headerFooter>
    <oddFooter>&amp;C6-1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10</xdr:col>
                    <xdr:colOff>38100</xdr:colOff>
                    <xdr:row>47</xdr:row>
                    <xdr:rowOff>28575</xdr:rowOff>
                  </from>
                  <to>
                    <xdr:col>10</xdr:col>
                    <xdr:colOff>247650</xdr:colOff>
                    <xdr:row>48</xdr:row>
                    <xdr:rowOff>9525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10</xdr:col>
                    <xdr:colOff>38100</xdr:colOff>
                    <xdr:row>48</xdr:row>
                    <xdr:rowOff>0</xdr:rowOff>
                  </from>
                  <to>
                    <xdr:col>11</xdr:col>
                    <xdr:colOff>76200</xdr:colOff>
                    <xdr:row>49</xdr:row>
                    <xdr:rowOff>9525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AC49"/>
  <sheetViews>
    <sheetView view="pageBreakPreview" zoomScale="60" zoomScaleNormal="100" workbookViewId="0"/>
  </sheetViews>
  <sheetFormatPr defaultColWidth="9" defaultRowHeight="15.75"/>
  <cols>
    <col min="1" max="1" width="1.375" style="9" customWidth="1"/>
    <col min="2" max="2" width="2.375" style="9" customWidth="1"/>
    <col min="3" max="4" width="6.875" style="9" customWidth="1"/>
    <col min="5" max="5" width="2.875" style="9" customWidth="1"/>
    <col min="6" max="6" width="5.75" style="9" customWidth="1"/>
    <col min="7" max="7" width="4.625" style="9" customWidth="1"/>
    <col min="8" max="8" width="6.625" style="9" customWidth="1"/>
    <col min="9" max="9" width="1.375" style="9" customWidth="1"/>
    <col min="10" max="10" width="4.5" style="9" customWidth="1"/>
    <col min="11" max="11" width="3.5" style="9" customWidth="1"/>
    <col min="12" max="12" width="3.25" style="9" customWidth="1"/>
    <col min="13" max="13" width="4.75" style="9" customWidth="1"/>
    <col min="14" max="14" width="2.125" style="9" customWidth="1"/>
    <col min="15" max="15" width="4.5" style="9" customWidth="1"/>
    <col min="16" max="16" width="0.75" style="9" customWidth="1"/>
    <col min="17" max="17" width="5" style="9" customWidth="1"/>
    <col min="18" max="18" width="3.375" style="9" customWidth="1"/>
    <col min="19" max="19" width="3.5" style="9" customWidth="1"/>
    <col min="20" max="20" width="4.625" style="9" customWidth="1"/>
    <col min="21" max="21" width="3" style="9" customWidth="1"/>
    <col min="22" max="22" width="7.125" style="9" customWidth="1"/>
    <col min="23" max="23" width="9.75" style="9" customWidth="1"/>
    <col min="24" max="24" width="9" style="9"/>
    <col min="25" max="25" width="6" style="9" customWidth="1"/>
    <col min="26" max="16384" width="9" style="9"/>
  </cols>
  <sheetData>
    <row r="1" spans="2:23" ht="7.5" customHeight="1"/>
    <row r="2" spans="2:23" ht="15.75" customHeight="1">
      <c r="B2" s="43" t="s">
        <v>90</v>
      </c>
    </row>
    <row r="3" spans="2:23">
      <c r="B3" s="43" t="s">
        <v>401</v>
      </c>
    </row>
    <row r="4" spans="2:23" ht="9" customHeight="1"/>
    <row r="5" spans="2:23" ht="20.25" customHeight="1" thickBot="1">
      <c r="C5" s="9" t="s">
        <v>402</v>
      </c>
    </row>
    <row r="6" spans="2:23" ht="13.5" customHeight="1">
      <c r="B6" s="971" t="s">
        <v>93</v>
      </c>
      <c r="C6" s="972"/>
      <c r="D6" s="972"/>
      <c r="E6" s="972"/>
      <c r="F6" s="23"/>
      <c r="G6" s="23"/>
      <c r="H6" s="23"/>
      <c r="I6" s="23"/>
      <c r="J6" s="23"/>
      <c r="K6" s="23"/>
      <c r="L6" s="23"/>
      <c r="M6" s="23"/>
      <c r="N6" s="23"/>
      <c r="O6" s="23"/>
      <c r="P6" s="23"/>
      <c r="Q6" s="23"/>
      <c r="R6" s="23"/>
      <c r="S6" s="23"/>
      <c r="T6" s="23"/>
      <c r="U6" s="23"/>
      <c r="V6" s="23"/>
      <c r="W6" s="52"/>
    </row>
    <row r="7" spans="2:23" ht="13.5" customHeight="1">
      <c r="B7" s="973"/>
      <c r="C7" s="974"/>
      <c r="D7" s="974"/>
      <c r="E7" s="974"/>
      <c r="F7" s="14"/>
      <c r="G7" s="14"/>
      <c r="H7" s="14"/>
      <c r="I7" s="14"/>
      <c r="J7" s="14"/>
      <c r="K7" s="14"/>
      <c r="L7" s="14"/>
      <c r="M7" s="14"/>
      <c r="N7" s="14"/>
      <c r="O7" s="14"/>
      <c r="P7" s="14"/>
      <c r="Q7" s="14"/>
      <c r="R7" s="14"/>
      <c r="S7" s="14"/>
      <c r="T7" s="14"/>
      <c r="U7" s="14"/>
      <c r="V7" s="14"/>
      <c r="W7" s="15"/>
    </row>
    <row r="8" spans="2:23">
      <c r="B8" s="30"/>
      <c r="C8" s="14"/>
      <c r="D8" s="14"/>
      <c r="E8" s="14"/>
      <c r="F8" s="14"/>
      <c r="G8" s="14"/>
      <c r="H8" s="14"/>
      <c r="I8" s="14"/>
      <c r="J8" s="14"/>
      <c r="K8" s="14"/>
      <c r="L8" s="14"/>
      <c r="M8" s="14"/>
      <c r="N8" s="14"/>
      <c r="O8" s="14"/>
      <c r="P8" s="14"/>
      <c r="Q8" s="14"/>
      <c r="R8" s="14"/>
      <c r="S8" s="14"/>
      <c r="T8" s="14"/>
      <c r="U8" s="14"/>
      <c r="V8" s="14"/>
      <c r="W8" s="15"/>
    </row>
    <row r="9" spans="2:23">
      <c r="B9" s="30"/>
      <c r="C9" s="14"/>
      <c r="D9" s="14"/>
      <c r="E9" s="14"/>
      <c r="F9" s="14"/>
      <c r="G9" s="14"/>
      <c r="H9" s="14"/>
      <c r="I9" s="14"/>
      <c r="J9" s="14"/>
      <c r="K9" s="14"/>
      <c r="L9" s="14"/>
      <c r="M9" s="14"/>
      <c r="N9" s="14"/>
      <c r="O9" s="14"/>
      <c r="P9" s="14"/>
      <c r="Q9" s="14"/>
      <c r="R9" s="14"/>
      <c r="S9" s="14"/>
      <c r="T9" s="14"/>
      <c r="U9" s="14"/>
      <c r="V9" s="14"/>
      <c r="W9" s="15"/>
    </row>
    <row r="10" spans="2:23">
      <c r="B10" s="30"/>
      <c r="C10" s="14"/>
      <c r="D10" s="14"/>
      <c r="E10" s="14"/>
      <c r="F10" s="14"/>
      <c r="G10" s="14"/>
      <c r="H10" s="14"/>
      <c r="I10" s="14"/>
      <c r="J10" s="14"/>
      <c r="K10" s="14"/>
      <c r="L10" s="14"/>
      <c r="M10" s="14"/>
      <c r="N10" s="14"/>
      <c r="O10" s="14"/>
      <c r="P10" s="14"/>
      <c r="Q10" s="14"/>
      <c r="R10" s="14"/>
      <c r="S10" s="14"/>
      <c r="T10" s="14"/>
      <c r="U10" s="14"/>
      <c r="V10" s="14"/>
      <c r="W10" s="15"/>
    </row>
    <row r="11" spans="2:23">
      <c r="B11" s="30"/>
      <c r="C11" s="14"/>
      <c r="D11" s="14"/>
      <c r="E11" s="14"/>
      <c r="F11" s="14"/>
      <c r="G11" s="14"/>
      <c r="H11" s="14"/>
      <c r="I11" s="14"/>
      <c r="J11" s="14"/>
      <c r="K11" s="14"/>
      <c r="L11" s="14"/>
      <c r="M11" s="14"/>
      <c r="N11" s="14"/>
      <c r="O11" s="14"/>
      <c r="P11" s="14"/>
      <c r="Q11" s="14"/>
      <c r="R11" s="14"/>
      <c r="S11" s="14"/>
      <c r="T11" s="14"/>
      <c r="U11" s="14"/>
      <c r="V11" s="14"/>
      <c r="W11" s="15"/>
    </row>
    <row r="12" spans="2:23">
      <c r="B12" s="30"/>
      <c r="C12" s="14"/>
      <c r="D12" s="14"/>
      <c r="E12" s="14"/>
      <c r="F12" s="14"/>
      <c r="G12" s="14"/>
      <c r="H12" s="14"/>
      <c r="I12" s="14"/>
      <c r="J12" s="14"/>
      <c r="K12" s="14"/>
      <c r="L12" s="14"/>
      <c r="M12" s="14"/>
      <c r="N12" s="14"/>
      <c r="O12" s="14"/>
      <c r="P12" s="14"/>
      <c r="Q12" s="14"/>
      <c r="R12" s="14"/>
      <c r="S12" s="14"/>
      <c r="T12" s="14"/>
      <c r="U12" s="14"/>
      <c r="V12" s="14"/>
      <c r="W12" s="15"/>
    </row>
    <row r="13" spans="2:23">
      <c r="B13" s="30"/>
      <c r="C13" s="14"/>
      <c r="D13" s="14"/>
      <c r="E13" s="14"/>
      <c r="F13" s="14"/>
      <c r="G13" s="14"/>
      <c r="H13" s="14"/>
      <c r="I13" s="14"/>
      <c r="J13" s="14"/>
      <c r="K13" s="14"/>
      <c r="L13" s="14"/>
      <c r="M13" s="14"/>
      <c r="N13" s="14"/>
      <c r="O13" s="14"/>
      <c r="P13" s="14"/>
      <c r="Q13" s="14"/>
      <c r="R13" s="14"/>
      <c r="S13" s="14"/>
      <c r="T13" s="14"/>
      <c r="U13" s="14"/>
      <c r="V13" s="14"/>
      <c r="W13" s="15"/>
    </row>
    <row r="14" spans="2:23">
      <c r="B14" s="30"/>
      <c r="C14" s="14"/>
      <c r="D14" s="14"/>
      <c r="E14" s="14"/>
      <c r="F14" s="14"/>
      <c r="G14" s="14"/>
      <c r="H14" s="14"/>
      <c r="I14" s="14"/>
      <c r="J14" s="14"/>
      <c r="K14" s="14"/>
      <c r="L14" s="14"/>
      <c r="M14" s="14"/>
      <c r="N14" s="14"/>
      <c r="O14" s="14"/>
      <c r="P14" s="14"/>
      <c r="Q14" s="14"/>
      <c r="R14" s="14"/>
      <c r="S14" s="14"/>
      <c r="T14" s="14"/>
      <c r="U14" s="14"/>
      <c r="V14" s="14"/>
      <c r="W14" s="15"/>
    </row>
    <row r="15" spans="2:23">
      <c r="B15" s="30"/>
      <c r="C15" s="14"/>
      <c r="D15" s="14"/>
      <c r="E15" s="14"/>
      <c r="F15" s="14"/>
      <c r="G15" s="14"/>
      <c r="H15" s="14"/>
      <c r="I15" s="14"/>
      <c r="J15" s="14"/>
      <c r="K15" s="14"/>
      <c r="L15" s="14"/>
      <c r="M15" s="14"/>
      <c r="N15" s="14"/>
      <c r="O15" s="14"/>
      <c r="P15" s="14"/>
      <c r="Q15" s="14"/>
      <c r="R15" s="14"/>
      <c r="S15" s="14"/>
      <c r="T15" s="14"/>
      <c r="U15" s="14"/>
      <c r="V15" s="14"/>
      <c r="W15" s="15"/>
    </row>
    <row r="16" spans="2:23">
      <c r="B16" s="30"/>
      <c r="C16" s="14"/>
      <c r="D16" s="14"/>
      <c r="E16" s="14"/>
      <c r="F16" s="14"/>
      <c r="G16" s="14"/>
      <c r="H16" s="14"/>
      <c r="I16" s="14"/>
      <c r="J16" s="14"/>
      <c r="K16" s="14"/>
      <c r="L16" s="14"/>
      <c r="M16" s="14"/>
      <c r="N16" s="14"/>
      <c r="O16" s="14"/>
      <c r="P16" s="14"/>
      <c r="Q16" s="14"/>
      <c r="R16" s="14"/>
      <c r="S16" s="14"/>
      <c r="T16" s="14"/>
      <c r="U16" s="14"/>
      <c r="V16" s="14"/>
      <c r="W16" s="15"/>
    </row>
    <row r="17" spans="2:23">
      <c r="B17" s="30"/>
      <c r="C17" s="14"/>
      <c r="D17" s="14"/>
      <c r="E17" s="14"/>
      <c r="F17" s="14"/>
      <c r="G17" s="14"/>
      <c r="H17" s="14"/>
      <c r="I17" s="14"/>
      <c r="J17" s="14"/>
      <c r="K17" s="14"/>
      <c r="L17" s="14"/>
      <c r="M17" s="14"/>
      <c r="N17" s="14"/>
      <c r="O17" s="14"/>
      <c r="P17" s="14"/>
      <c r="Q17" s="14"/>
      <c r="R17" s="14"/>
      <c r="S17" s="14"/>
      <c r="T17" s="14"/>
      <c r="U17" s="14"/>
      <c r="V17" s="14"/>
      <c r="W17" s="15"/>
    </row>
    <row r="18" spans="2:23">
      <c r="B18" s="30"/>
      <c r="C18" s="14"/>
      <c r="D18" s="14"/>
      <c r="E18" s="14"/>
      <c r="F18" s="14"/>
      <c r="G18" s="14"/>
      <c r="H18" s="14"/>
      <c r="I18" s="14"/>
      <c r="J18" s="14"/>
      <c r="K18" s="14"/>
      <c r="L18" s="14"/>
      <c r="M18" s="14"/>
      <c r="N18" s="14"/>
      <c r="O18" s="14"/>
      <c r="P18" s="14"/>
      <c r="Q18" s="14"/>
      <c r="R18" s="14"/>
      <c r="S18" s="14"/>
      <c r="T18" s="14"/>
      <c r="U18" s="14"/>
      <c r="V18" s="14"/>
      <c r="W18" s="15"/>
    </row>
    <row r="19" spans="2:23">
      <c r="B19" s="30"/>
      <c r="C19" s="14"/>
      <c r="D19" s="14"/>
      <c r="E19" s="14"/>
      <c r="F19" s="14"/>
      <c r="G19" s="14"/>
      <c r="H19" s="14"/>
      <c r="I19" s="14"/>
      <c r="J19" s="14"/>
      <c r="K19" s="14"/>
      <c r="L19" s="14"/>
      <c r="M19" s="14"/>
      <c r="N19" s="14"/>
      <c r="O19" s="14"/>
      <c r="P19" s="14"/>
      <c r="Q19" s="14"/>
      <c r="R19" s="14"/>
      <c r="S19" s="14"/>
      <c r="T19" s="14"/>
      <c r="U19" s="14"/>
      <c r="V19" s="14"/>
      <c r="W19" s="15"/>
    </row>
    <row r="20" spans="2:23">
      <c r="B20" s="30"/>
      <c r="C20" s="14"/>
      <c r="D20" s="14"/>
      <c r="E20" s="14"/>
      <c r="F20" s="14"/>
      <c r="G20" s="14"/>
      <c r="H20" s="14"/>
      <c r="I20" s="14"/>
      <c r="J20" s="14"/>
      <c r="K20" s="14"/>
      <c r="L20" s="14"/>
      <c r="M20" s="14"/>
      <c r="N20" s="14"/>
      <c r="O20" s="14"/>
      <c r="P20" s="14"/>
      <c r="Q20" s="14"/>
      <c r="R20" s="14"/>
      <c r="S20" s="14"/>
      <c r="T20" s="14"/>
      <c r="U20" s="14"/>
      <c r="V20" s="14"/>
      <c r="W20" s="15"/>
    </row>
    <row r="21" spans="2:23">
      <c r="B21" s="30"/>
      <c r="C21" s="14"/>
      <c r="D21" s="14"/>
      <c r="E21" s="14"/>
      <c r="F21" s="14"/>
      <c r="G21" s="14"/>
      <c r="H21" s="14"/>
      <c r="I21" s="14"/>
      <c r="J21" s="14"/>
      <c r="K21" s="14"/>
      <c r="L21" s="14"/>
      <c r="M21" s="14"/>
      <c r="N21" s="14"/>
      <c r="O21" s="14"/>
      <c r="P21" s="14"/>
      <c r="Q21" s="14"/>
      <c r="R21" s="14"/>
      <c r="S21" s="14"/>
      <c r="T21" s="14"/>
      <c r="U21" s="14"/>
      <c r="V21" s="14"/>
      <c r="W21" s="15"/>
    </row>
    <row r="22" spans="2:23">
      <c r="B22" s="30"/>
      <c r="C22" s="14"/>
      <c r="D22" s="14"/>
      <c r="E22" s="14"/>
      <c r="F22" s="14"/>
      <c r="G22" s="14"/>
      <c r="H22" s="14"/>
      <c r="I22" s="14"/>
      <c r="J22" s="14"/>
      <c r="K22" s="14"/>
      <c r="L22" s="14"/>
      <c r="M22" s="14"/>
      <c r="N22" s="14"/>
      <c r="O22" s="14"/>
      <c r="P22" s="14"/>
      <c r="Q22" s="14"/>
      <c r="R22" s="14"/>
      <c r="S22" s="14"/>
      <c r="T22" s="14"/>
      <c r="U22" s="14"/>
      <c r="V22" s="14"/>
      <c r="W22" s="15"/>
    </row>
    <row r="23" spans="2:23">
      <c r="B23" s="30"/>
      <c r="C23" s="14"/>
      <c r="D23" s="14"/>
      <c r="E23" s="14"/>
      <c r="F23" s="14"/>
      <c r="G23" s="14"/>
      <c r="H23" s="14"/>
      <c r="I23" s="14"/>
      <c r="J23" s="14"/>
      <c r="K23" s="14"/>
      <c r="L23" s="14"/>
      <c r="M23" s="14"/>
      <c r="N23" s="14"/>
      <c r="O23" s="14"/>
      <c r="P23" s="14"/>
      <c r="Q23" s="14"/>
      <c r="R23" s="14"/>
      <c r="S23" s="14"/>
      <c r="T23" s="14"/>
      <c r="U23" s="14"/>
      <c r="V23" s="14"/>
      <c r="W23" s="15"/>
    </row>
    <row r="24" spans="2:23">
      <c r="B24" s="30"/>
      <c r="C24" s="14"/>
      <c r="D24" s="14"/>
      <c r="E24" s="14"/>
      <c r="F24" s="14"/>
      <c r="G24" s="14"/>
      <c r="H24" s="14"/>
      <c r="I24" s="14"/>
      <c r="J24" s="14"/>
      <c r="K24" s="14"/>
      <c r="L24" s="14"/>
      <c r="M24" s="14"/>
      <c r="N24" s="14"/>
      <c r="O24" s="14"/>
      <c r="P24" s="14"/>
      <c r="Q24" s="14"/>
      <c r="R24" s="14"/>
      <c r="S24" s="14"/>
      <c r="T24" s="14"/>
      <c r="U24" s="14"/>
      <c r="V24" s="14"/>
      <c r="W24" s="15"/>
    </row>
    <row r="25" spans="2:23">
      <c r="B25" s="30"/>
      <c r="C25" s="14"/>
      <c r="D25" s="14"/>
      <c r="E25" s="14"/>
      <c r="F25" s="14"/>
      <c r="G25" s="14"/>
      <c r="H25" s="14"/>
      <c r="I25" s="14"/>
      <c r="J25" s="14"/>
      <c r="K25" s="14"/>
      <c r="L25" s="14"/>
      <c r="M25" s="14"/>
      <c r="N25" s="14"/>
      <c r="O25" s="14"/>
      <c r="P25" s="14"/>
      <c r="Q25" s="14"/>
      <c r="R25" s="14"/>
      <c r="S25" s="14"/>
      <c r="T25" s="14"/>
      <c r="U25" s="14"/>
      <c r="V25" s="14"/>
      <c r="W25" s="15"/>
    </row>
    <row r="26" spans="2:23">
      <c r="B26" s="30"/>
      <c r="C26" s="14"/>
      <c r="D26" s="14"/>
      <c r="E26" s="14"/>
      <c r="F26" s="14"/>
      <c r="G26" s="14"/>
      <c r="H26" s="14"/>
      <c r="I26" s="14"/>
      <c r="J26" s="14"/>
      <c r="K26" s="14"/>
      <c r="L26" s="14"/>
      <c r="M26" s="14"/>
      <c r="N26" s="14"/>
      <c r="O26" s="14"/>
      <c r="P26" s="14"/>
      <c r="Q26" s="14"/>
      <c r="R26" s="14"/>
      <c r="S26" s="14"/>
      <c r="T26" s="14"/>
      <c r="U26" s="14"/>
      <c r="V26" s="14"/>
      <c r="W26" s="15"/>
    </row>
    <row r="27" spans="2:23">
      <c r="B27" s="30"/>
      <c r="C27" s="14"/>
      <c r="D27" s="14"/>
      <c r="E27" s="14"/>
      <c r="F27" s="14"/>
      <c r="G27" s="14"/>
      <c r="H27" s="14"/>
      <c r="I27" s="14"/>
      <c r="J27" s="14"/>
      <c r="K27" s="14"/>
      <c r="L27" s="14"/>
      <c r="M27" s="14"/>
      <c r="N27" s="14"/>
      <c r="O27" s="14"/>
      <c r="P27" s="14"/>
      <c r="Q27" s="14"/>
      <c r="R27" s="14"/>
      <c r="S27" s="14"/>
      <c r="T27" s="14"/>
      <c r="U27" s="14"/>
      <c r="V27" s="14"/>
      <c r="W27" s="15"/>
    </row>
    <row r="28" spans="2:23">
      <c r="B28" s="30"/>
      <c r="C28" s="14"/>
      <c r="D28" s="14"/>
      <c r="E28" s="14"/>
      <c r="F28" s="14"/>
      <c r="G28" s="14"/>
      <c r="H28" s="14"/>
      <c r="I28" s="14"/>
      <c r="J28" s="14"/>
      <c r="K28" s="14"/>
      <c r="L28" s="14"/>
      <c r="M28" s="14"/>
      <c r="N28" s="14"/>
      <c r="O28" s="14"/>
      <c r="P28" s="14"/>
      <c r="Q28" s="14"/>
      <c r="R28" s="14"/>
      <c r="S28" s="14"/>
      <c r="T28" s="14"/>
      <c r="U28" s="14"/>
      <c r="V28" s="14"/>
      <c r="W28" s="15"/>
    </row>
    <row r="29" spans="2:23">
      <c r="B29" s="30"/>
      <c r="C29" s="14"/>
      <c r="D29" s="14"/>
      <c r="E29" s="14"/>
      <c r="F29" s="14"/>
      <c r="G29" s="14"/>
      <c r="H29" s="14"/>
      <c r="I29" s="14"/>
      <c r="J29" s="14"/>
      <c r="K29" s="14"/>
      <c r="L29" s="14"/>
      <c r="M29" s="14"/>
      <c r="N29" s="14"/>
      <c r="O29" s="14"/>
      <c r="P29" s="14"/>
      <c r="Q29" s="14"/>
      <c r="R29" s="14"/>
      <c r="S29" s="14"/>
      <c r="T29" s="14"/>
      <c r="U29" s="14"/>
      <c r="V29" s="14"/>
      <c r="W29" s="15"/>
    </row>
    <row r="30" spans="2:23">
      <c r="B30" s="30"/>
      <c r="C30" s="14"/>
      <c r="D30" s="14"/>
      <c r="E30" s="14"/>
      <c r="F30" s="14"/>
      <c r="G30" s="14"/>
      <c r="H30" s="14"/>
      <c r="I30" s="14"/>
      <c r="J30" s="14"/>
      <c r="K30" s="14"/>
      <c r="L30" s="14"/>
      <c r="M30" s="14"/>
      <c r="N30" s="14"/>
      <c r="O30" s="14"/>
      <c r="P30" s="14"/>
      <c r="Q30" s="14"/>
      <c r="R30" s="14"/>
      <c r="S30" s="14"/>
      <c r="T30" s="14"/>
      <c r="U30" s="14"/>
      <c r="V30" s="14"/>
      <c r="W30" s="15"/>
    </row>
    <row r="31" spans="2:23">
      <c r="B31" s="30"/>
      <c r="C31" s="14"/>
      <c r="D31" s="14"/>
      <c r="E31" s="14"/>
      <c r="F31" s="14"/>
      <c r="G31" s="14"/>
      <c r="H31" s="14"/>
      <c r="I31" s="14"/>
      <c r="J31" s="14"/>
      <c r="K31" s="14"/>
      <c r="L31" s="14"/>
      <c r="M31" s="14"/>
      <c r="N31" s="14"/>
      <c r="O31" s="14"/>
      <c r="P31" s="14"/>
      <c r="Q31" s="14"/>
      <c r="R31" s="14"/>
      <c r="S31" s="14"/>
      <c r="T31" s="14"/>
      <c r="U31" s="14"/>
      <c r="V31" s="14"/>
      <c r="W31" s="15"/>
    </row>
    <row r="32" spans="2:23">
      <c r="B32" s="30"/>
      <c r="C32" s="14"/>
      <c r="D32" s="14"/>
      <c r="E32" s="14"/>
      <c r="F32" s="14"/>
      <c r="G32" s="14"/>
      <c r="H32" s="14"/>
      <c r="I32" s="14"/>
      <c r="J32" s="14"/>
      <c r="K32" s="14"/>
      <c r="L32" s="14"/>
      <c r="M32" s="14"/>
      <c r="N32" s="14"/>
      <c r="O32" s="14"/>
      <c r="P32" s="14"/>
      <c r="Q32" s="14"/>
      <c r="R32" s="14"/>
      <c r="S32" s="14"/>
      <c r="T32" s="14"/>
      <c r="U32" s="14"/>
      <c r="V32" s="14"/>
      <c r="W32" s="15"/>
    </row>
    <row r="33" spans="2:29">
      <c r="B33" s="30"/>
      <c r="C33" s="14"/>
      <c r="D33" s="14"/>
      <c r="E33" s="14"/>
      <c r="F33" s="14"/>
      <c r="G33" s="14"/>
      <c r="H33" s="14"/>
      <c r="I33" s="14"/>
      <c r="J33" s="14"/>
      <c r="K33" s="14"/>
      <c r="L33" s="14"/>
      <c r="M33" s="14"/>
      <c r="N33" s="14"/>
      <c r="O33" s="14"/>
      <c r="P33" s="14"/>
      <c r="Q33" s="14"/>
      <c r="R33" s="14"/>
      <c r="S33" s="14"/>
      <c r="T33" s="14"/>
      <c r="U33" s="14"/>
      <c r="V33" s="14"/>
      <c r="W33" s="15"/>
    </row>
    <row r="34" spans="2:29" ht="10.5" customHeight="1">
      <c r="B34" s="30"/>
      <c r="C34" s="14"/>
      <c r="D34" s="14"/>
      <c r="E34" s="14"/>
      <c r="F34" s="14"/>
      <c r="G34" s="14"/>
      <c r="H34" s="14"/>
      <c r="I34" s="14"/>
      <c r="J34" s="14"/>
      <c r="K34" s="14"/>
      <c r="L34" s="14"/>
      <c r="M34" s="14"/>
      <c r="N34" s="14"/>
      <c r="O34" s="14"/>
      <c r="P34" s="14"/>
      <c r="Q34" s="14"/>
      <c r="R34" s="14"/>
      <c r="S34" s="14"/>
      <c r="T34" s="14"/>
      <c r="U34" s="14"/>
      <c r="V34" s="14"/>
      <c r="W34" s="15"/>
    </row>
    <row r="35" spans="2:29" ht="16.5" thickBot="1">
      <c r="B35" s="16"/>
      <c r="C35" s="11"/>
      <c r="D35" s="11"/>
      <c r="E35" s="11"/>
      <c r="F35" s="11"/>
      <c r="G35" s="11"/>
      <c r="H35" s="11"/>
      <c r="I35" s="11"/>
      <c r="J35" s="11"/>
      <c r="K35" s="11"/>
      <c r="L35" s="11"/>
      <c r="M35" s="11"/>
      <c r="N35" s="11"/>
      <c r="O35" s="11"/>
      <c r="P35" s="11"/>
      <c r="Q35" s="11"/>
      <c r="R35" s="11"/>
      <c r="S35" s="11"/>
      <c r="T35" s="11"/>
      <c r="U35" s="11"/>
      <c r="V35" s="11"/>
      <c r="W35" s="12"/>
    </row>
    <row r="36" spans="2:29" ht="24.75" customHeight="1">
      <c r="B36" s="23"/>
      <c r="C36" s="23"/>
      <c r="D36" s="23"/>
      <c r="E36" s="23"/>
      <c r="F36" s="23"/>
      <c r="G36" s="23"/>
      <c r="H36" s="23"/>
      <c r="I36" s="23"/>
      <c r="J36" s="23"/>
      <c r="K36" s="23"/>
      <c r="L36" s="23"/>
      <c r="M36" s="23"/>
      <c r="N36" s="23"/>
      <c r="O36" s="23"/>
      <c r="P36" s="23"/>
      <c r="Q36" s="23"/>
      <c r="R36" s="23"/>
      <c r="S36" s="23"/>
      <c r="T36" s="23"/>
      <c r="U36" s="23"/>
      <c r="V36" s="23"/>
      <c r="W36" s="23"/>
    </row>
    <row r="37" spans="2:29" ht="37.5" customHeight="1" thickBot="1">
      <c r="B37" s="14"/>
      <c r="C37" s="14"/>
      <c r="D37" s="14"/>
      <c r="E37" s="14"/>
      <c r="F37" s="14"/>
      <c r="G37" s="14"/>
      <c r="H37" s="14"/>
      <c r="I37" s="14"/>
      <c r="J37" s="90"/>
      <c r="K37" s="90"/>
      <c r="L37" s="90"/>
      <c r="M37" s="90"/>
      <c r="N37" s="90"/>
      <c r="O37" s="90"/>
      <c r="P37" s="90"/>
      <c r="Q37" s="90"/>
      <c r="R37" s="90"/>
      <c r="S37" s="90"/>
      <c r="T37" s="90"/>
      <c r="U37" s="90"/>
      <c r="V37" s="90"/>
      <c r="W37" s="90"/>
    </row>
    <row r="38" spans="2:29" ht="20.25" customHeight="1">
      <c r="B38" s="753" t="s">
        <v>286</v>
      </c>
      <c r="C38" s="754"/>
      <c r="D38" s="754"/>
      <c r="E38" s="985" t="s">
        <v>42</v>
      </c>
      <c r="F38" s="750" t="str">
        <f>IF(コントロールシート!$O$225="","",コントロールシート!$O$225)</f>
        <v/>
      </c>
      <c r="G38" s="750"/>
      <c r="H38" s="1010" t="s">
        <v>329</v>
      </c>
      <c r="J38" s="90"/>
      <c r="K38" s="90"/>
      <c r="L38" s="90"/>
      <c r="M38" s="90"/>
      <c r="N38" s="90"/>
      <c r="O38" s="90"/>
      <c r="P38" s="217"/>
      <c r="Q38" s="218"/>
      <c r="R38" s="14"/>
      <c r="S38" s="231" t="s">
        <v>403</v>
      </c>
      <c r="T38" s="231"/>
      <c r="U38" s="14"/>
      <c r="V38" s="14"/>
      <c r="W38" s="14"/>
      <c r="AA38" s="14"/>
      <c r="AB38" s="14"/>
      <c r="AC38" s="140"/>
    </row>
    <row r="39" spans="2:29" ht="20.25" customHeight="1" thickBot="1">
      <c r="B39" s="823"/>
      <c r="C39" s="824"/>
      <c r="D39" s="824"/>
      <c r="E39" s="987"/>
      <c r="F39" s="748"/>
      <c r="G39" s="748"/>
      <c r="H39" s="1013"/>
      <c r="J39" s="90"/>
      <c r="K39" s="90"/>
      <c r="L39" s="90"/>
      <c r="M39" s="90"/>
      <c r="N39" s="90"/>
      <c r="O39" s="90"/>
      <c r="P39" s="217"/>
      <c r="Q39" s="218"/>
      <c r="R39" s="14"/>
      <c r="S39" s="231" t="s">
        <v>404</v>
      </c>
      <c r="T39" s="231"/>
      <c r="U39" s="14"/>
      <c r="V39" s="14"/>
      <c r="W39" s="14"/>
      <c r="AA39" s="14"/>
      <c r="AB39" s="14"/>
    </row>
    <row r="40" spans="2:29" ht="20.25" customHeight="1">
      <c r="B40" s="222"/>
      <c r="C40" s="103"/>
      <c r="D40" s="103"/>
      <c r="E40" s="103"/>
      <c r="F40" s="223"/>
      <c r="G40" s="223"/>
      <c r="H40" s="225"/>
      <c r="I40" s="861"/>
      <c r="J40" s="90"/>
      <c r="K40" s="90"/>
      <c r="L40" s="90"/>
      <c r="M40" s="90"/>
      <c r="N40" s="90"/>
      <c r="O40" s="90"/>
      <c r="P40" s="217"/>
      <c r="Q40" s="218"/>
      <c r="R40" s="14"/>
      <c r="S40" s="231" t="s">
        <v>428</v>
      </c>
      <c r="T40" s="231"/>
      <c r="U40" s="14"/>
      <c r="V40" s="14"/>
      <c r="W40" s="14"/>
      <c r="AA40" s="14"/>
      <c r="AB40" s="14"/>
      <c r="AC40" s="140"/>
    </row>
    <row r="41" spans="2:29" ht="20.25" customHeight="1">
      <c r="B41" s="90"/>
      <c r="C41" s="90"/>
      <c r="D41" s="90"/>
      <c r="E41" s="90"/>
      <c r="F41" s="224"/>
      <c r="G41" s="224"/>
      <c r="H41" s="145"/>
      <c r="I41" s="861"/>
      <c r="J41" s="90"/>
      <c r="K41" s="90"/>
      <c r="L41" s="90"/>
      <c r="M41" s="90"/>
      <c r="N41" s="90"/>
      <c r="O41" s="90"/>
      <c r="P41" s="217"/>
      <c r="Q41" s="218"/>
      <c r="R41" s="14"/>
      <c r="S41" s="231" t="s">
        <v>405</v>
      </c>
      <c r="T41" s="231"/>
      <c r="U41" s="14"/>
      <c r="V41" s="14"/>
      <c r="W41" s="14"/>
      <c r="AA41" s="14"/>
      <c r="AB41" s="14"/>
      <c r="AC41" s="140"/>
    </row>
    <row r="42" spans="2:29" ht="20.25" customHeight="1">
      <c r="B42" s="14"/>
      <c r="C42" s="90"/>
      <c r="D42" s="90"/>
      <c r="E42" s="14"/>
      <c r="F42" s="14"/>
      <c r="G42" s="14"/>
      <c r="H42" s="14"/>
      <c r="I42" s="14"/>
      <c r="J42" s="90"/>
      <c r="K42" s="90"/>
      <c r="L42" s="90"/>
      <c r="M42" s="90"/>
      <c r="N42" s="90"/>
      <c r="O42" s="90"/>
      <c r="P42" s="217"/>
      <c r="Q42" s="14"/>
      <c r="R42" s="14"/>
      <c r="T42" s="231"/>
      <c r="U42" s="14"/>
      <c r="V42" s="14"/>
      <c r="W42" s="14"/>
    </row>
    <row r="43" spans="2:29" ht="20.25" customHeight="1">
      <c r="B43" s="14"/>
      <c r="C43" s="14"/>
      <c r="D43" s="14"/>
      <c r="E43" s="14"/>
      <c r="F43" s="14"/>
      <c r="G43" s="14"/>
      <c r="H43" s="14"/>
      <c r="I43" s="14"/>
      <c r="J43" s="90"/>
      <c r="K43" s="90"/>
      <c r="L43" s="90"/>
      <c r="M43" s="90"/>
      <c r="N43" s="90"/>
      <c r="O43" s="90"/>
      <c r="P43" s="217"/>
      <c r="Q43" s="14"/>
      <c r="R43" s="14"/>
      <c r="S43" s="14"/>
      <c r="T43" s="14"/>
      <c r="U43" s="14"/>
      <c r="V43" s="14"/>
      <c r="W43" s="14"/>
    </row>
    <row r="44" spans="2:29" ht="16.5" thickBot="1">
      <c r="B44" s="11"/>
      <c r="C44" s="11"/>
      <c r="D44" s="11"/>
      <c r="E44" s="11"/>
      <c r="F44" s="11"/>
      <c r="G44" s="11"/>
      <c r="H44" s="11"/>
      <c r="I44" s="11"/>
      <c r="J44" s="11"/>
      <c r="K44" s="11"/>
      <c r="L44" s="11"/>
      <c r="M44" s="11"/>
      <c r="N44" s="11"/>
      <c r="O44" s="11"/>
      <c r="P44" s="11"/>
      <c r="Q44" s="11"/>
      <c r="R44" s="11"/>
      <c r="S44" s="11"/>
      <c r="T44" s="11"/>
      <c r="U44" s="11"/>
      <c r="V44" s="11"/>
      <c r="W44" s="11"/>
    </row>
    <row r="45" spans="2:29" ht="19.5" customHeight="1">
      <c r="B45" s="977"/>
      <c r="C45" s="783"/>
      <c r="D45" s="783"/>
      <c r="E45" s="788" t="s">
        <v>331</v>
      </c>
      <c r="F45" s="783"/>
      <c r="G45" s="783"/>
      <c r="H45" s="783"/>
      <c r="I45" s="783"/>
      <c r="J45" s="783"/>
      <c r="K45" s="788" t="s">
        <v>95</v>
      </c>
      <c r="L45" s="783"/>
      <c r="M45" s="783"/>
      <c r="N45" s="784"/>
      <c r="O45" s="788" t="s">
        <v>96</v>
      </c>
      <c r="P45" s="783"/>
      <c r="Q45" s="783"/>
      <c r="R45" s="783"/>
      <c r="S45" s="784"/>
      <c r="T45" s="788" t="s">
        <v>97</v>
      </c>
      <c r="U45" s="783"/>
      <c r="V45" s="783"/>
      <c r="W45" s="792"/>
    </row>
    <row r="46" spans="2:29" ht="36.75" customHeight="1">
      <c r="B46" s="1017" t="s">
        <v>520</v>
      </c>
      <c r="C46" s="1018"/>
      <c r="D46" s="1018"/>
      <c r="E46" s="72" t="s">
        <v>284</v>
      </c>
      <c r="F46" s="877" t="str">
        <f>IF(コントロールシート!$N$229="","",コントロールシート!$N$229)</f>
        <v/>
      </c>
      <c r="G46" s="877"/>
      <c r="H46" s="877"/>
      <c r="I46" s="877"/>
      <c r="J46" s="458" t="s">
        <v>46</v>
      </c>
      <c r="K46" s="1021"/>
      <c r="L46" s="1022"/>
      <c r="M46" s="1022"/>
      <c r="N46" s="1023"/>
      <c r="O46" s="459" t="s">
        <v>42</v>
      </c>
      <c r="P46" s="877" t="str">
        <f>IF(コントロールシート!$Q$230="","",コントロールシート!$Q$230)</f>
        <v/>
      </c>
      <c r="Q46" s="877"/>
      <c r="R46" s="877" t="s">
        <v>112</v>
      </c>
      <c r="S46" s="1024"/>
      <c r="T46" s="459" t="s">
        <v>42</v>
      </c>
      <c r="U46" s="877" t="str">
        <f>IF(コントロールシート!$Q$231="","",コントロールシート!$Q$231)</f>
        <v/>
      </c>
      <c r="V46" s="877"/>
      <c r="W46" s="460" t="s">
        <v>211</v>
      </c>
    </row>
    <row r="47" spans="2:29" ht="18.75" customHeight="1">
      <c r="B47" s="1001" t="s">
        <v>538</v>
      </c>
      <c r="C47" s="1002"/>
      <c r="D47" s="1003"/>
      <c r="E47" s="765" t="s">
        <v>42</v>
      </c>
      <c r="F47" s="1019" t="str">
        <f>IF(コントロールシート!$M$220="","",コントロールシート!$M$220)</f>
        <v/>
      </c>
      <c r="G47" s="1019"/>
      <c r="H47" s="1019"/>
      <c r="I47" s="1019"/>
      <c r="J47" s="1020" t="s">
        <v>46</v>
      </c>
      <c r="K47" s="128"/>
      <c r="L47" s="48" t="s">
        <v>99</v>
      </c>
      <c r="M47" s="48"/>
      <c r="N47" s="14"/>
      <c r="O47" s="765" t="s">
        <v>42</v>
      </c>
      <c r="P47" s="780" t="str">
        <f>IF(コントロールシート!$O$223="","",コントロールシート!$O$223)</f>
        <v/>
      </c>
      <c r="Q47" s="780"/>
      <c r="R47" s="528" t="s">
        <v>112</v>
      </c>
      <c r="S47" s="756"/>
      <c r="T47" s="765" t="s">
        <v>42</v>
      </c>
      <c r="U47" s="528" t="str">
        <f>IF(コントロールシート!$O$224="","",コントロールシート!$O$224)</f>
        <v/>
      </c>
      <c r="V47" s="528"/>
      <c r="W47" s="640" t="s">
        <v>211</v>
      </c>
    </row>
    <row r="48" spans="2:29" ht="18.75" customHeight="1">
      <c r="B48" s="1001"/>
      <c r="C48" s="1002"/>
      <c r="D48" s="1003"/>
      <c r="E48" s="765"/>
      <c r="F48" s="1019"/>
      <c r="G48" s="1019"/>
      <c r="H48" s="1019"/>
      <c r="I48" s="1019"/>
      <c r="J48" s="1020"/>
      <c r="K48" s="128"/>
      <c r="L48" s="48" t="s">
        <v>100</v>
      </c>
      <c r="M48" s="48"/>
      <c r="N48" s="14"/>
      <c r="O48" s="765"/>
      <c r="P48" s="780"/>
      <c r="Q48" s="780"/>
      <c r="R48" s="528"/>
      <c r="S48" s="756"/>
      <c r="T48" s="765"/>
      <c r="U48" s="528"/>
      <c r="V48" s="528"/>
      <c r="W48" s="640"/>
    </row>
    <row r="49" spans="2:23" ht="19.5" customHeight="1" thickBot="1">
      <c r="B49" s="1004" t="s">
        <v>519</v>
      </c>
      <c r="C49" s="1005"/>
      <c r="D49" s="1006"/>
      <c r="E49" s="152" t="s">
        <v>42</v>
      </c>
      <c r="F49" s="1025" t="str">
        <f>IF(コントロールシート!$T$220="","",コントロールシート!$T$220)</f>
        <v/>
      </c>
      <c r="G49" s="1025"/>
      <c r="H49" s="1025"/>
      <c r="I49" s="1025"/>
      <c r="J49" s="461" t="s">
        <v>98</v>
      </c>
      <c r="K49" s="462" t="s">
        <v>42</v>
      </c>
      <c r="L49" s="457" t="str">
        <f>IF(コントロールシート!$Q$222="","",コントロールシート!$Q$222)</f>
        <v/>
      </c>
      <c r="M49" s="463" t="s">
        <v>101</v>
      </c>
      <c r="N49" s="25"/>
      <c r="O49" s="774"/>
      <c r="P49" s="912"/>
      <c r="Q49" s="912"/>
      <c r="R49" s="748"/>
      <c r="S49" s="757"/>
      <c r="T49" s="774"/>
      <c r="U49" s="748"/>
      <c r="V49" s="748"/>
      <c r="W49" s="749"/>
    </row>
  </sheetData>
  <sheetProtection sheet="1" objects="1" scenarios="1" selectLockedCells="1"/>
  <mergeCells count="29">
    <mergeCell ref="T45:W45"/>
    <mergeCell ref="K45:N45"/>
    <mergeCell ref="O45:S45"/>
    <mergeCell ref="E47:E48"/>
    <mergeCell ref="F47:I48"/>
    <mergeCell ref="J47:J48"/>
    <mergeCell ref="O47:O49"/>
    <mergeCell ref="P47:Q49"/>
    <mergeCell ref="K46:N46"/>
    <mergeCell ref="P46:Q46"/>
    <mergeCell ref="R46:S46"/>
    <mergeCell ref="W47:W49"/>
    <mergeCell ref="F49:I49"/>
    <mergeCell ref="F46:I46"/>
    <mergeCell ref="U47:V49"/>
    <mergeCell ref="U46:V46"/>
    <mergeCell ref="B47:D48"/>
    <mergeCell ref="B49:D49"/>
    <mergeCell ref="B46:D46"/>
    <mergeCell ref="R47:S49"/>
    <mergeCell ref="T47:T49"/>
    <mergeCell ref="B45:D45"/>
    <mergeCell ref="I40:I41"/>
    <mergeCell ref="B6:E7"/>
    <mergeCell ref="B38:D39"/>
    <mergeCell ref="E38:E39"/>
    <mergeCell ref="F38:G39"/>
    <mergeCell ref="H38:H39"/>
    <mergeCell ref="E45:J45"/>
  </mergeCells>
  <phoneticPr fontId="2"/>
  <conditionalFormatting sqref="N43:O43">
    <cfRule type="expression" dxfId="5" priority="1">
      <formula>AND(F40&lt;&gt;"",F40&gt;0)</formula>
    </cfRule>
  </conditionalFormatting>
  <conditionalFormatting sqref="N42:O42">
    <cfRule type="expression" dxfId="4" priority="2">
      <formula>AND(F40&lt;&gt;"",F40&gt;=0.5)</formula>
    </cfRule>
  </conditionalFormatting>
  <conditionalFormatting sqref="N41:O41">
    <cfRule type="expression" dxfId="3" priority="3">
      <formula>AND(F40&lt;&gt;"",F40&gt;=3)</formula>
    </cfRule>
  </conditionalFormatting>
  <conditionalFormatting sqref="N40:O40">
    <cfRule type="expression" dxfId="2" priority="4">
      <formula>AND(F40&lt;&gt;"",F40&gt;=5)</formula>
    </cfRule>
  </conditionalFormatting>
  <conditionalFormatting sqref="N39:O39">
    <cfRule type="expression" dxfId="1" priority="5">
      <formula>AND(F40&lt;&gt;"",F40&gt;=10)</formula>
    </cfRule>
  </conditionalFormatting>
  <conditionalFormatting sqref="N38:O38">
    <cfRule type="expression" dxfId="0" priority="6">
      <formula>AND(F40&lt;&gt;"",F40&gt;=20)</formula>
    </cfRule>
  </conditionalFormatting>
  <printOptions horizontalCentered="1"/>
  <pageMargins left="0.39370078740157483" right="0.39370078740157483" top="0.19685039370078741" bottom="0.19685039370078741" header="0.59055118110236227" footer="0.59055118110236227"/>
  <pageSetup paperSize="9" orientation="portrait" r:id="rId1"/>
  <headerFooter scaleWithDoc="0">
    <oddFooter>&amp;C6-2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10</xdr:col>
                    <xdr:colOff>38100</xdr:colOff>
                    <xdr:row>46</xdr:row>
                    <xdr:rowOff>0</xdr:rowOff>
                  </from>
                  <to>
                    <xdr:col>11</xdr:col>
                    <xdr:colOff>85725</xdr:colOff>
                    <xdr:row>47</xdr:row>
                    <xdr:rowOff>9525</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10</xdr:col>
                    <xdr:colOff>38100</xdr:colOff>
                    <xdr:row>47</xdr:row>
                    <xdr:rowOff>0</xdr:rowOff>
                  </from>
                  <to>
                    <xdr:col>11</xdr:col>
                    <xdr:colOff>85725</xdr:colOff>
                    <xdr:row>48</xdr:row>
                    <xdr:rowOff>9525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dimension ref="B1:I36"/>
  <sheetViews>
    <sheetView view="pageBreakPreview" topLeftCell="A7" zoomScale="60" zoomScaleNormal="100" workbookViewId="0"/>
  </sheetViews>
  <sheetFormatPr defaultColWidth="9" defaultRowHeight="15.75"/>
  <cols>
    <col min="1" max="1" width="5.25" style="9" customWidth="1"/>
    <col min="2" max="2" width="1.125" style="9" customWidth="1"/>
    <col min="3" max="3" width="3.125" style="9" customWidth="1"/>
    <col min="4" max="4" width="24.625" style="9" customWidth="1"/>
    <col min="5" max="5" width="6.5" style="9" customWidth="1"/>
    <col min="6" max="6" width="12.5" style="9" customWidth="1"/>
    <col min="7" max="7" width="9" style="9"/>
    <col min="8" max="8" width="12.5" style="9" customWidth="1"/>
    <col min="9" max="9" width="13.25" style="9" customWidth="1"/>
    <col min="10" max="16384" width="9" style="9"/>
  </cols>
  <sheetData>
    <row r="1" spans="2:9" ht="7.5" customHeight="1"/>
    <row r="2" spans="2:9">
      <c r="B2" s="43" t="s">
        <v>418</v>
      </c>
      <c r="C2" s="43"/>
    </row>
    <row r="3" spans="2:9">
      <c r="D3" s="9" t="s">
        <v>102</v>
      </c>
    </row>
    <row r="4" spans="2:9" ht="12" customHeight="1"/>
    <row r="5" spans="2:9" ht="22.5" customHeight="1">
      <c r="C5" s="9" t="s">
        <v>531</v>
      </c>
    </row>
    <row r="6" spans="2:9" ht="24" customHeight="1">
      <c r="C6" s="396" t="s">
        <v>522</v>
      </c>
      <c r="D6" s="1026" t="s">
        <v>524</v>
      </c>
      <c r="E6" s="1026"/>
      <c r="F6" s="1026"/>
      <c r="G6" s="1026"/>
      <c r="H6" s="1026"/>
      <c r="I6" s="1026"/>
    </row>
    <row r="7" spans="2:9" ht="49.5" customHeight="1">
      <c r="C7" s="398" t="s">
        <v>522</v>
      </c>
      <c r="D7" s="1026" t="s">
        <v>523</v>
      </c>
      <c r="E7" s="1026"/>
      <c r="F7" s="1026"/>
      <c r="G7" s="1026"/>
      <c r="H7" s="1026"/>
      <c r="I7" s="1026"/>
    </row>
    <row r="8" spans="2:9" ht="24.75" customHeight="1">
      <c r="C8" s="396" t="s">
        <v>522</v>
      </c>
      <c r="D8" s="206" t="s">
        <v>376</v>
      </c>
    </row>
    <row r="9" spans="2:9" ht="20.25" customHeight="1">
      <c r="C9" s="396" t="s">
        <v>522</v>
      </c>
      <c r="D9" s="206" t="s">
        <v>525</v>
      </c>
    </row>
    <row r="10" spans="2:9" ht="12.75" customHeight="1"/>
    <row r="11" spans="2:9" ht="22.5" customHeight="1">
      <c r="C11" s="9" t="s">
        <v>103</v>
      </c>
    </row>
    <row r="12" spans="2:9" ht="21.75" customHeight="1">
      <c r="D12" s="9" t="s">
        <v>689</v>
      </c>
    </row>
    <row r="13" spans="2:9" ht="20.25" customHeight="1">
      <c r="D13" s="9" t="s">
        <v>486</v>
      </c>
    </row>
    <row r="14" spans="2:9" ht="12.75" customHeight="1"/>
    <row r="15" spans="2:9" ht="22.5" customHeight="1">
      <c r="C15" s="6" t="s">
        <v>104</v>
      </c>
    </row>
    <row r="16" spans="2:9">
      <c r="D16" s="9" t="s">
        <v>105</v>
      </c>
    </row>
    <row r="17" spans="3:9" ht="12.75" customHeight="1"/>
    <row r="18" spans="3:9" ht="22.5" customHeight="1">
      <c r="C18" s="9" t="s">
        <v>106</v>
      </c>
    </row>
    <row r="19" spans="3:9" ht="51" customHeight="1">
      <c r="C19" s="187"/>
      <c r="D19" s="964" t="s">
        <v>526</v>
      </c>
      <c r="E19" s="964"/>
      <c r="F19" s="964"/>
      <c r="G19" s="964"/>
      <c r="H19" s="964"/>
      <c r="I19" s="964"/>
    </row>
    <row r="20" spans="3:9" ht="12.75" customHeight="1">
      <c r="D20" s="71"/>
      <c r="E20" s="71"/>
      <c r="F20" s="71"/>
      <c r="G20" s="71"/>
      <c r="H20" s="71"/>
      <c r="I20" s="71"/>
    </row>
    <row r="21" spans="3:9" ht="22.5" customHeight="1">
      <c r="C21" s="775" t="s">
        <v>359</v>
      </c>
      <c r="D21" s="775"/>
      <c r="E21" s="775"/>
      <c r="F21" s="775"/>
      <c r="G21" s="775"/>
      <c r="H21" s="775"/>
      <c r="I21" s="775"/>
    </row>
    <row r="22" spans="3:9" ht="46.5" customHeight="1">
      <c r="C22" s="187" t="s">
        <v>51</v>
      </c>
      <c r="D22" s="964" t="s">
        <v>107</v>
      </c>
      <c r="E22" s="964"/>
      <c r="F22" s="964"/>
      <c r="G22" s="964"/>
      <c r="H22" s="964"/>
      <c r="I22" s="964"/>
    </row>
    <row r="23" spans="3:9" ht="60.75" customHeight="1">
      <c r="C23" s="187" t="s">
        <v>355</v>
      </c>
      <c r="D23" s="964" t="s">
        <v>527</v>
      </c>
      <c r="E23" s="964"/>
      <c r="F23" s="964"/>
      <c r="G23" s="964"/>
      <c r="H23" s="964"/>
      <c r="I23" s="964"/>
    </row>
    <row r="24" spans="3:9" ht="76.5" customHeight="1">
      <c r="C24" s="187" t="s">
        <v>355</v>
      </c>
      <c r="D24" s="964" t="s">
        <v>528</v>
      </c>
      <c r="E24" s="964"/>
      <c r="F24" s="964"/>
      <c r="G24" s="964"/>
      <c r="H24" s="964"/>
      <c r="I24" s="964"/>
    </row>
    <row r="25" spans="3:9" ht="45.75" customHeight="1">
      <c r="C25" s="187" t="s">
        <v>355</v>
      </c>
      <c r="D25" s="964" t="s">
        <v>529</v>
      </c>
      <c r="E25" s="964"/>
      <c r="F25" s="964"/>
      <c r="G25" s="964"/>
      <c r="H25" s="964"/>
      <c r="I25" s="964"/>
    </row>
    <row r="26" spans="3:9" ht="20.25" customHeight="1">
      <c r="C26" s="187" t="s">
        <v>51</v>
      </c>
      <c r="D26" s="964" t="s">
        <v>429</v>
      </c>
      <c r="E26" s="964"/>
      <c r="F26" s="964"/>
      <c r="G26" s="964"/>
      <c r="H26" s="964"/>
      <c r="I26" s="964"/>
    </row>
    <row r="27" spans="3:9" ht="9.75" customHeight="1"/>
    <row r="28" spans="3:9" ht="22.5" customHeight="1"/>
    <row r="30" spans="3:9" ht="19.5" customHeight="1"/>
    <row r="31" spans="3:9" ht="38.25" customHeight="1"/>
    <row r="32" spans="3:9" ht="27.75" customHeight="1"/>
    <row r="33" ht="9" customHeight="1"/>
    <row r="34" ht="18.75" customHeight="1"/>
    <row r="35" ht="38.25" customHeight="1"/>
    <row r="36" ht="27.75" customHeight="1"/>
  </sheetData>
  <sheetProtection sheet="1" objects="1" scenarios="1" selectLockedCells="1"/>
  <mergeCells count="9">
    <mergeCell ref="D26:I26"/>
    <mergeCell ref="D23:I23"/>
    <mergeCell ref="D24:I24"/>
    <mergeCell ref="D25:I25"/>
    <mergeCell ref="D6:I6"/>
    <mergeCell ref="D19:I19"/>
    <mergeCell ref="C21:I21"/>
    <mergeCell ref="D22:I22"/>
    <mergeCell ref="D7:I7"/>
  </mergeCells>
  <phoneticPr fontId="2"/>
  <pageMargins left="0.39370078740157483" right="0.39370078740157483" top="0.39370078740157483" bottom="0.39370078740157483" header="0.59055118110236227" footer="0.59055118110236227"/>
  <pageSetup paperSize="9" orientation="portrait" r:id="rId1"/>
  <headerFooter>
    <oddFooter>&amp;C
7-1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K38"/>
  <sheetViews>
    <sheetView view="pageBreakPreview" topLeftCell="A10" zoomScale="60" zoomScaleNormal="100" workbookViewId="0"/>
  </sheetViews>
  <sheetFormatPr defaultRowHeight="13.5"/>
  <cols>
    <col min="1" max="2" width="4" customWidth="1"/>
    <col min="3" max="3" width="2.375" customWidth="1"/>
    <col min="10" max="10" width="8.125" customWidth="1"/>
    <col min="11" max="11" width="9" customWidth="1"/>
  </cols>
  <sheetData>
    <row r="1" spans="2:9" ht="7.5" customHeight="1"/>
    <row r="4" spans="2:9" ht="15.75">
      <c r="B4" s="9" t="s">
        <v>108</v>
      </c>
      <c r="C4" s="9"/>
      <c r="D4" s="9"/>
      <c r="E4" s="9"/>
      <c r="F4" s="9"/>
      <c r="G4" s="9"/>
    </row>
    <row r="5" spans="2:9" ht="15.75">
      <c r="B5" s="399" t="s">
        <v>522</v>
      </c>
      <c r="C5" s="9" t="s">
        <v>533</v>
      </c>
      <c r="D5" s="9"/>
      <c r="E5" s="9"/>
      <c r="F5" s="9"/>
      <c r="G5" s="9"/>
    </row>
    <row r="6" spans="2:9" ht="15.75">
      <c r="B6" s="9"/>
      <c r="C6" s="400" t="s">
        <v>190</v>
      </c>
      <c r="D6" s="400"/>
      <c r="E6" s="9"/>
      <c r="F6" s="9"/>
      <c r="G6" s="9"/>
    </row>
    <row r="7" spans="2:9" ht="16.5" thickBot="1">
      <c r="B7" s="9"/>
      <c r="C7" s="9" t="s">
        <v>539</v>
      </c>
      <c r="D7" s="9"/>
      <c r="E7" s="9"/>
      <c r="F7" s="9"/>
      <c r="G7" s="9"/>
    </row>
    <row r="8" spans="2:9" ht="37.5" customHeight="1">
      <c r="B8" s="9"/>
      <c r="C8" s="1027" t="s">
        <v>110</v>
      </c>
      <c r="D8" s="1028"/>
      <c r="E8" s="1028"/>
      <c r="F8" s="1029"/>
      <c r="G8" s="69" t="s">
        <v>42</v>
      </c>
      <c r="H8" s="78" t="str">
        <f>IF(コントロールシート!$X$243="","",コントロールシート!$X$243)</f>
        <v/>
      </c>
      <c r="I8" s="68" t="s">
        <v>112</v>
      </c>
    </row>
    <row r="9" spans="2:9" ht="37.5" customHeight="1" thickBot="1">
      <c r="B9" s="9"/>
      <c r="C9" s="747" t="s">
        <v>111</v>
      </c>
      <c r="D9" s="748"/>
      <c r="E9" s="748"/>
      <c r="F9" s="757"/>
      <c r="G9" s="70" t="s">
        <v>42</v>
      </c>
      <c r="H9" s="394" t="str">
        <f>IF(コントロールシート!$X$244="","",コントロールシート!$X$244)</f>
        <v/>
      </c>
      <c r="I9" s="12" t="s">
        <v>112</v>
      </c>
    </row>
    <row r="10" spans="2:9" ht="13.5" customHeight="1">
      <c r="B10" s="9"/>
      <c r="C10" s="9"/>
      <c r="D10" s="9"/>
      <c r="E10" s="9"/>
      <c r="F10" s="9"/>
      <c r="G10" s="9"/>
    </row>
    <row r="11" spans="2:9" ht="16.5" thickBot="1">
      <c r="B11" s="9"/>
      <c r="C11" s="9" t="s">
        <v>191</v>
      </c>
      <c r="D11" s="9"/>
      <c r="E11" s="9"/>
      <c r="F11" s="9"/>
      <c r="G11" s="9"/>
    </row>
    <row r="12" spans="2:9" ht="37.5" customHeight="1">
      <c r="B12" s="9"/>
      <c r="C12" s="1027" t="s">
        <v>110</v>
      </c>
      <c r="D12" s="1028"/>
      <c r="E12" s="1028"/>
      <c r="F12" s="1029"/>
      <c r="G12" s="69" t="s">
        <v>42</v>
      </c>
      <c r="H12" s="129" t="str">
        <f>IF(コントロールシート!$X$245="","",コントロールシート!$X$245)</f>
        <v/>
      </c>
      <c r="I12" s="68" t="s">
        <v>112</v>
      </c>
    </row>
    <row r="13" spans="2:9" ht="37.5" customHeight="1" thickBot="1">
      <c r="B13" s="9"/>
      <c r="C13" s="747" t="s">
        <v>111</v>
      </c>
      <c r="D13" s="748"/>
      <c r="E13" s="748"/>
      <c r="F13" s="757"/>
      <c r="G13" s="70" t="s">
        <v>42</v>
      </c>
      <c r="H13" s="394" t="str">
        <f>IF(コントロールシート!$X$246="","",コントロールシート!$X$246)</f>
        <v/>
      </c>
      <c r="I13" s="12" t="s">
        <v>112</v>
      </c>
    </row>
    <row r="14" spans="2:9" ht="21.75" customHeight="1">
      <c r="B14" s="9"/>
      <c r="C14" s="455"/>
      <c r="D14" s="455"/>
      <c r="E14" s="455"/>
      <c r="F14" s="455"/>
      <c r="G14" s="456"/>
      <c r="H14" s="455"/>
      <c r="I14" s="14"/>
    </row>
    <row r="15" spans="2:9" ht="21.75" customHeight="1">
      <c r="B15" s="399" t="s">
        <v>522</v>
      </c>
      <c r="C15" s="9" t="s">
        <v>530</v>
      </c>
      <c r="D15" s="9"/>
      <c r="E15" s="9"/>
      <c r="F15" s="9"/>
      <c r="G15" s="9"/>
    </row>
    <row r="16" spans="2:9" ht="22.5" customHeight="1">
      <c r="B16" s="9"/>
      <c r="C16" s="400" t="s">
        <v>190</v>
      </c>
      <c r="D16" s="400"/>
      <c r="E16" s="9"/>
      <c r="F16" s="9"/>
      <c r="G16" s="9"/>
    </row>
    <row r="17" spans="2:11" ht="17.25" customHeight="1" thickBot="1">
      <c r="B17" s="9"/>
      <c r="C17" s="9" t="s">
        <v>109</v>
      </c>
      <c r="D17" s="9"/>
      <c r="E17" s="9"/>
      <c r="F17" s="9"/>
      <c r="G17" s="9"/>
    </row>
    <row r="18" spans="2:11" ht="38.25" customHeight="1">
      <c r="B18" s="9"/>
      <c r="C18" s="1027" t="s">
        <v>110</v>
      </c>
      <c r="D18" s="1028"/>
      <c r="E18" s="1028"/>
      <c r="F18" s="1029"/>
      <c r="G18" s="69" t="s">
        <v>42</v>
      </c>
      <c r="H18" s="78" t="str">
        <f>IF(コントロールシート!$X$250="","",コントロールシート!$X$250)</f>
        <v/>
      </c>
      <c r="I18" s="68" t="s">
        <v>112</v>
      </c>
    </row>
    <row r="19" spans="2:11" ht="38.25" customHeight="1" thickBot="1">
      <c r="B19" s="9"/>
      <c r="C19" s="747" t="s">
        <v>111</v>
      </c>
      <c r="D19" s="748"/>
      <c r="E19" s="748"/>
      <c r="F19" s="757"/>
      <c r="G19" s="70" t="s">
        <v>42</v>
      </c>
      <c r="H19" s="394" t="str">
        <f>IF(コントロールシート!$X$251="","",コントロールシート!$X$251)</f>
        <v/>
      </c>
      <c r="I19" s="12" t="s">
        <v>112</v>
      </c>
    </row>
    <row r="20" spans="2:11" ht="13.5" customHeight="1">
      <c r="B20" s="9"/>
      <c r="C20" s="9"/>
      <c r="D20" s="9"/>
      <c r="E20" s="9"/>
      <c r="F20" s="9"/>
      <c r="G20" s="9"/>
    </row>
    <row r="21" spans="2:11" ht="23.25" customHeight="1" thickBot="1">
      <c r="B21" s="9"/>
      <c r="C21" s="9" t="s">
        <v>191</v>
      </c>
      <c r="D21" s="9"/>
      <c r="E21" s="9"/>
      <c r="F21" s="9"/>
      <c r="G21" s="9"/>
    </row>
    <row r="22" spans="2:11" ht="38.25" customHeight="1">
      <c r="B22" s="9"/>
      <c r="C22" s="1027" t="s">
        <v>110</v>
      </c>
      <c r="D22" s="1028"/>
      <c r="E22" s="1028"/>
      <c r="F22" s="1029"/>
      <c r="G22" s="69" t="s">
        <v>42</v>
      </c>
      <c r="H22" s="129" t="str">
        <f>IF(コントロールシート!$X$252="","",コントロールシート!$X$252)</f>
        <v/>
      </c>
      <c r="I22" s="68" t="s">
        <v>112</v>
      </c>
    </row>
    <row r="23" spans="2:11" ht="38.25" customHeight="1" thickBot="1">
      <c r="B23" s="9"/>
      <c r="C23" s="747" t="s">
        <v>111</v>
      </c>
      <c r="D23" s="748"/>
      <c r="E23" s="748"/>
      <c r="F23" s="757"/>
      <c r="G23" s="70" t="s">
        <v>42</v>
      </c>
      <c r="H23" s="394" t="str">
        <f>IF(コントロールシート!$X$253="","",コントロールシート!$X$253)</f>
        <v/>
      </c>
      <c r="I23" s="12" t="s">
        <v>112</v>
      </c>
    </row>
    <row r="25" spans="2:11" ht="15.75">
      <c r="B25" s="9" t="s">
        <v>532</v>
      </c>
      <c r="C25" s="9"/>
    </row>
    <row r="26" spans="2:11" ht="28.5" customHeight="1">
      <c r="C26" s="964" t="s">
        <v>690</v>
      </c>
      <c r="D26" s="964"/>
      <c r="E26" s="964"/>
      <c r="F26" s="964"/>
      <c r="G26" s="964"/>
      <c r="H26" s="964"/>
      <c r="I26" s="964"/>
      <c r="J26" s="964"/>
      <c r="K26" s="964"/>
    </row>
    <row r="27" spans="2:11" ht="28.5" customHeight="1">
      <c r="B27" s="136"/>
      <c r="C27" s="964"/>
      <c r="D27" s="964"/>
      <c r="E27" s="964"/>
      <c r="F27" s="964"/>
      <c r="G27" s="964"/>
      <c r="H27" s="964"/>
      <c r="I27" s="964"/>
      <c r="J27" s="964"/>
      <c r="K27" s="964"/>
    </row>
    <row r="28" spans="2:11" ht="23.25" customHeight="1">
      <c r="B28" s="216"/>
      <c r="C28" s="964"/>
      <c r="D28" s="964"/>
      <c r="E28" s="964"/>
      <c r="F28" s="964"/>
      <c r="G28" s="964"/>
      <c r="H28" s="964"/>
      <c r="I28" s="964"/>
      <c r="J28" s="964"/>
      <c r="K28" s="964"/>
    </row>
    <row r="29" spans="2:11" ht="15.75">
      <c r="C29" s="9" t="s">
        <v>51</v>
      </c>
      <c r="D29" s="9" t="s">
        <v>385</v>
      </c>
    </row>
    <row r="30" spans="2:11" ht="15.75">
      <c r="C30" s="9" t="s">
        <v>51</v>
      </c>
      <c r="D30" s="9" t="s">
        <v>386</v>
      </c>
    </row>
    <row r="31" spans="2:11" ht="15.75">
      <c r="C31" s="9" t="s">
        <v>51</v>
      </c>
      <c r="D31" s="9" t="s">
        <v>387</v>
      </c>
    </row>
    <row r="32" spans="2:11" ht="15.75">
      <c r="C32" s="9" t="s">
        <v>51</v>
      </c>
      <c r="D32" s="9" t="s">
        <v>388</v>
      </c>
    </row>
    <row r="33" spans="3:4" ht="15.75">
      <c r="C33" s="9" t="s">
        <v>51</v>
      </c>
      <c r="D33" s="9" t="s">
        <v>389</v>
      </c>
    </row>
    <row r="34" spans="3:4" ht="15.75">
      <c r="C34" s="9" t="s">
        <v>51</v>
      </c>
      <c r="D34" s="9" t="s">
        <v>390</v>
      </c>
    </row>
    <row r="35" spans="3:4" ht="15.75">
      <c r="C35" s="9" t="s">
        <v>51</v>
      </c>
      <c r="D35" s="9" t="s">
        <v>391</v>
      </c>
    </row>
    <row r="36" spans="3:4" ht="15.75">
      <c r="C36" s="9" t="s">
        <v>51</v>
      </c>
      <c r="D36" s="9" t="s">
        <v>392</v>
      </c>
    </row>
    <row r="37" spans="3:4" ht="15.75">
      <c r="C37" s="9" t="s">
        <v>51</v>
      </c>
      <c r="D37" s="9" t="s">
        <v>393</v>
      </c>
    </row>
    <row r="38" spans="3:4" ht="15.75">
      <c r="C38" s="9" t="s">
        <v>51</v>
      </c>
      <c r="D38" s="9" t="s">
        <v>394</v>
      </c>
    </row>
  </sheetData>
  <sheetProtection sheet="1" objects="1" scenarios="1" selectLockedCells="1"/>
  <mergeCells count="9">
    <mergeCell ref="C8:F8"/>
    <mergeCell ref="C9:F9"/>
    <mergeCell ref="C12:F12"/>
    <mergeCell ref="C13:F13"/>
    <mergeCell ref="C26:K28"/>
    <mergeCell ref="C18:F18"/>
    <mergeCell ref="C19:F19"/>
    <mergeCell ref="C22:F22"/>
    <mergeCell ref="C23:F23"/>
  </mergeCells>
  <phoneticPr fontId="2"/>
  <pageMargins left="0.70866141732283472" right="0.70866141732283472" top="0.74803149606299213" bottom="0.74803149606299213" header="0.31496062992125984" footer="0.31496062992125984"/>
  <pageSetup paperSize="9" scale="96" orientation="portrait" r:id="rId1"/>
  <headerFooter>
    <oddFooter>&amp;C7-2</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1"/>
  <dimension ref="B2:AA25"/>
  <sheetViews>
    <sheetView view="pageBreakPreview" zoomScale="60" zoomScaleNormal="100" workbookViewId="0"/>
  </sheetViews>
  <sheetFormatPr defaultColWidth="9" defaultRowHeight="15.75"/>
  <cols>
    <col min="1" max="1" width="3.75" style="9" customWidth="1"/>
    <col min="2" max="3" width="3.375" style="9" customWidth="1"/>
    <col min="4" max="4" width="2.5" style="9" customWidth="1"/>
    <col min="5" max="5" width="2.625" style="9" customWidth="1"/>
    <col min="6" max="6" width="3.375" style="9" customWidth="1"/>
    <col min="7" max="7" width="1.375" style="9" customWidth="1"/>
    <col min="8" max="8" width="5.875" style="9" bestFit="1" customWidth="1"/>
    <col min="9" max="9" width="3.25" style="9" customWidth="1"/>
    <col min="10" max="10" width="7.375" style="9" customWidth="1"/>
    <col min="11" max="11" width="3.125" style="9" customWidth="1"/>
    <col min="12" max="12" width="2.625" style="9" customWidth="1"/>
    <col min="13" max="13" width="3.75" style="9" customWidth="1"/>
    <col min="14" max="14" width="2.625" style="9" customWidth="1"/>
    <col min="15" max="15" width="3.25" style="9" customWidth="1"/>
    <col min="16" max="16" width="2.625" style="9" customWidth="1"/>
    <col min="17" max="18" width="2.875" style="9" customWidth="1"/>
    <col min="19" max="19" width="3" style="9" customWidth="1"/>
    <col min="20" max="20" width="2.625" style="9" customWidth="1"/>
    <col min="21" max="21" width="3.25" style="9" customWidth="1"/>
    <col min="22" max="22" width="2.75" style="9" customWidth="1"/>
    <col min="23" max="23" width="3.125" style="9" customWidth="1"/>
    <col min="24" max="24" width="7.5" style="9" customWidth="1"/>
    <col min="25" max="26" width="2.625" style="9" customWidth="1"/>
    <col min="27" max="27" width="8.5" style="9" customWidth="1"/>
    <col min="28" max="16384" width="9" style="9"/>
  </cols>
  <sheetData>
    <row r="2" spans="2:27">
      <c r="B2" s="43" t="s">
        <v>113</v>
      </c>
      <c r="C2" s="43"/>
      <c r="D2" s="43"/>
      <c r="E2" s="43"/>
    </row>
    <row r="3" spans="2:27" ht="39" customHeight="1">
      <c r="C3" s="1039" t="s">
        <v>115</v>
      </c>
      <c r="D3" s="1039"/>
      <c r="E3" s="1039"/>
      <c r="F3" s="1039"/>
      <c r="G3" s="1039"/>
      <c r="H3" s="1039"/>
      <c r="I3" s="1039"/>
      <c r="J3" s="1039"/>
      <c r="K3" s="1039"/>
      <c r="L3" s="1039"/>
      <c r="M3" s="1039"/>
      <c r="N3" s="1039"/>
      <c r="O3" s="1039"/>
      <c r="P3" s="1039"/>
      <c r="Q3" s="1039"/>
      <c r="R3" s="1039"/>
      <c r="S3" s="1039"/>
      <c r="T3" s="1039"/>
      <c r="U3" s="1039"/>
      <c r="V3" s="1039"/>
      <c r="W3" s="1039"/>
      <c r="X3" s="1039"/>
      <c r="Y3" s="1039"/>
      <c r="Z3" s="1039"/>
      <c r="AA3" s="1039"/>
    </row>
    <row r="4" spans="2:27">
      <c r="C4" s="9" t="s">
        <v>114</v>
      </c>
    </row>
    <row r="6" spans="2:27" ht="17.25" thickBot="1">
      <c r="B6" s="1040" t="s">
        <v>116</v>
      </c>
      <c r="C6" s="1040"/>
      <c r="D6" s="1040"/>
      <c r="E6" s="1040"/>
      <c r="F6" s="1040"/>
      <c r="G6" s="1040"/>
      <c r="H6" s="1040"/>
      <c r="I6" s="1040"/>
      <c r="J6" s="1040"/>
      <c r="K6" s="1040"/>
      <c r="L6" s="1040"/>
      <c r="M6" s="1040"/>
      <c r="N6" s="1040"/>
      <c r="O6" s="1040"/>
      <c r="P6" s="1040"/>
      <c r="Q6" s="1040"/>
      <c r="R6" s="1040"/>
      <c r="S6" s="1040"/>
      <c r="T6" s="1040"/>
      <c r="U6" s="1040"/>
      <c r="V6" s="1040"/>
      <c r="W6" s="1040"/>
      <c r="X6" s="1040"/>
      <c r="Y6" s="1040"/>
      <c r="Z6" s="1040"/>
      <c r="AA6" s="1040"/>
    </row>
    <row r="7" spans="2:27" ht="21.75" customHeight="1">
      <c r="B7" s="977"/>
      <c r="C7" s="783"/>
      <c r="D7" s="783"/>
      <c r="E7" s="783"/>
      <c r="F7" s="788" t="s">
        <v>119</v>
      </c>
      <c r="G7" s="783"/>
      <c r="H7" s="783"/>
      <c r="I7" s="783"/>
      <c r="J7" s="783"/>
      <c r="K7" s="783"/>
      <c r="L7" s="783"/>
      <c r="M7" s="783"/>
      <c r="N7" s="783"/>
      <c r="O7" s="783"/>
      <c r="P7" s="783"/>
      <c r="Q7" s="783"/>
      <c r="R7" s="783"/>
      <c r="S7" s="783"/>
      <c r="T7" s="783"/>
      <c r="U7" s="783"/>
      <c r="V7" s="783"/>
      <c r="W7" s="783"/>
      <c r="X7" s="783"/>
      <c r="Y7" s="783"/>
      <c r="Z7" s="783"/>
      <c r="AA7" s="792"/>
    </row>
    <row r="8" spans="2:27" ht="28.5" customHeight="1">
      <c r="B8" s="1036" t="s">
        <v>142</v>
      </c>
      <c r="C8" s="1031"/>
      <c r="D8" s="1031"/>
      <c r="E8" s="1031"/>
      <c r="F8" s="37"/>
      <c r="G8" s="38"/>
      <c r="H8" s="104" t="s">
        <v>117</v>
      </c>
      <c r="I8" s="38"/>
      <c r="J8" s="38" t="s">
        <v>123</v>
      </c>
      <c r="K8" s="38"/>
      <c r="L8" s="790" t="s">
        <v>124</v>
      </c>
      <c r="M8" s="790"/>
      <c r="N8" s="790"/>
      <c r="O8" s="38"/>
      <c r="P8" s="790" t="s">
        <v>125</v>
      </c>
      <c r="Q8" s="790"/>
      <c r="R8" s="790"/>
      <c r="S8" s="38"/>
      <c r="T8" s="38" t="s">
        <v>126</v>
      </c>
      <c r="U8" s="38"/>
      <c r="V8" s="38"/>
      <c r="W8" s="38"/>
      <c r="X8" s="790" t="s">
        <v>127</v>
      </c>
      <c r="Y8" s="790"/>
      <c r="Z8" s="104"/>
      <c r="AA8" s="56"/>
    </row>
    <row r="9" spans="2:27" ht="22.5" customHeight="1">
      <c r="B9" s="1030"/>
      <c r="C9" s="1031"/>
      <c r="D9" s="1031"/>
      <c r="E9" s="1031"/>
      <c r="F9" s="41"/>
      <c r="G9" s="40"/>
      <c r="H9" s="40" t="s">
        <v>118</v>
      </c>
      <c r="I9" s="40"/>
      <c r="J9" s="40" t="s">
        <v>128</v>
      </c>
      <c r="K9" s="40"/>
      <c r="L9" s="40"/>
      <c r="M9" s="40"/>
      <c r="N9" s="40"/>
      <c r="O9" s="40"/>
      <c r="P9" s="40" t="s">
        <v>395</v>
      </c>
      <c r="Q9" s="40"/>
      <c r="R9" s="40"/>
      <c r="S9" s="40"/>
      <c r="T9" s="40"/>
      <c r="U9" s="40"/>
      <c r="V9" s="40"/>
      <c r="W9" s="40"/>
      <c r="X9" s="40"/>
      <c r="Y9" s="40"/>
      <c r="Z9" s="40"/>
      <c r="AA9" s="55"/>
    </row>
    <row r="10" spans="2:27" ht="23.25" customHeight="1">
      <c r="B10" s="1030" t="s">
        <v>13</v>
      </c>
      <c r="C10" s="1031"/>
      <c r="D10" s="1031"/>
      <c r="E10" s="1031"/>
      <c r="F10" s="37"/>
      <c r="G10" s="38"/>
      <c r="H10" s="790" t="s">
        <v>129</v>
      </c>
      <c r="I10" s="790"/>
      <c r="J10" s="790"/>
      <c r="K10" s="790"/>
      <c r="L10" s="790"/>
      <c r="M10" s="790"/>
      <c r="N10" s="38"/>
      <c r="O10" s="790" t="s">
        <v>143</v>
      </c>
      <c r="P10" s="790"/>
      <c r="Q10" s="790"/>
      <c r="R10" s="38"/>
      <c r="S10" s="790" t="s">
        <v>124</v>
      </c>
      <c r="T10" s="790"/>
      <c r="U10" s="790"/>
      <c r="V10" s="38"/>
      <c r="W10" s="38" t="s">
        <v>126</v>
      </c>
      <c r="X10" s="38"/>
      <c r="Y10" s="38"/>
      <c r="Z10" s="56" t="s">
        <v>127</v>
      </c>
      <c r="AA10" s="111"/>
    </row>
    <row r="11" spans="2:27" s="14" customFormat="1" ht="23.25" customHeight="1">
      <c r="B11" s="1030"/>
      <c r="C11" s="1031"/>
      <c r="D11" s="1031"/>
      <c r="E11" s="1031"/>
      <c r="F11" s="20"/>
      <c r="H11" s="14" t="s">
        <v>130</v>
      </c>
      <c r="L11" s="14" t="s">
        <v>144</v>
      </c>
      <c r="S11" s="14" t="s">
        <v>145</v>
      </c>
      <c r="AA11" s="15"/>
    </row>
    <row r="12" spans="2:27" ht="23.25" customHeight="1">
      <c r="B12" s="1030"/>
      <c r="C12" s="1031"/>
      <c r="D12" s="1031"/>
      <c r="E12" s="1031"/>
      <c r="F12" s="41"/>
      <c r="G12" s="40"/>
      <c r="H12" s="40" t="s">
        <v>131</v>
      </c>
      <c r="I12" s="40"/>
      <c r="J12" s="40"/>
      <c r="K12" s="40"/>
      <c r="L12" s="40" t="s">
        <v>148</v>
      </c>
      <c r="M12" s="40"/>
      <c r="N12" s="40"/>
      <c r="O12" s="40"/>
      <c r="P12" s="40"/>
      <c r="Q12" s="40"/>
      <c r="R12" s="40"/>
      <c r="S12" s="40"/>
      <c r="T12" s="40"/>
      <c r="U12" s="40"/>
      <c r="V12" s="40"/>
      <c r="W12" s="40"/>
      <c r="X12" s="40"/>
      <c r="Y12" s="40"/>
      <c r="Z12" s="40"/>
      <c r="AA12" s="55"/>
    </row>
    <row r="13" spans="2:27" ht="22.5" customHeight="1">
      <c r="B13" s="1036" t="s">
        <v>141</v>
      </c>
      <c r="C13" s="1037"/>
      <c r="D13" s="1037"/>
      <c r="E13" s="1037"/>
      <c r="F13" s="37"/>
      <c r="G13" s="38"/>
      <c r="H13" s="38" t="s">
        <v>707</v>
      </c>
      <c r="I13" s="38"/>
      <c r="J13" s="38"/>
      <c r="K13" s="38"/>
      <c r="L13" s="38" t="s">
        <v>442</v>
      </c>
      <c r="M13" s="38"/>
      <c r="N13" s="38"/>
      <c r="O13" s="38"/>
      <c r="P13" s="38"/>
      <c r="Q13" s="38"/>
      <c r="R13" s="38"/>
      <c r="S13" s="38"/>
      <c r="T13" s="38"/>
      <c r="U13" s="38"/>
      <c r="V13" s="38"/>
      <c r="W13" s="38"/>
      <c r="X13" s="38"/>
      <c r="Y13" s="38"/>
      <c r="Z13" s="38"/>
      <c r="AA13" s="56"/>
    </row>
    <row r="14" spans="2:27" ht="22.5" customHeight="1">
      <c r="B14" s="1036"/>
      <c r="C14" s="1037"/>
      <c r="D14" s="1037"/>
      <c r="E14" s="1037"/>
      <c r="F14" s="41"/>
      <c r="G14" s="40"/>
      <c r="H14" s="40" t="s">
        <v>132</v>
      </c>
      <c r="I14" s="40"/>
      <c r="J14" s="40" t="s">
        <v>133</v>
      </c>
      <c r="K14" s="40"/>
      <c r="L14" s="40"/>
      <c r="M14" s="40"/>
      <c r="N14" s="40"/>
      <c r="O14" s="40"/>
      <c r="P14" s="40"/>
      <c r="Q14" s="40"/>
      <c r="R14" s="40"/>
      <c r="S14" s="40"/>
      <c r="T14" s="40"/>
      <c r="U14" s="40"/>
      <c r="V14" s="40"/>
      <c r="W14" s="40"/>
      <c r="X14" s="40"/>
      <c r="Y14" s="40"/>
      <c r="Z14" s="40"/>
      <c r="AA14" s="55"/>
    </row>
    <row r="15" spans="2:27" ht="23.25" customHeight="1">
      <c r="B15" s="1030" t="s">
        <v>121</v>
      </c>
      <c r="C15" s="1031"/>
      <c r="D15" s="1031"/>
      <c r="E15" s="1031"/>
      <c r="F15" s="72"/>
      <c r="G15" s="73"/>
      <c r="H15" s="73" t="s">
        <v>134</v>
      </c>
      <c r="I15" s="73"/>
      <c r="J15" s="73"/>
      <c r="K15" s="73"/>
      <c r="L15" s="73"/>
      <c r="M15" s="73"/>
      <c r="N15" s="73"/>
      <c r="O15" s="73"/>
      <c r="P15" s="73"/>
      <c r="Q15" s="73"/>
      <c r="R15" s="73"/>
      <c r="S15" s="73"/>
      <c r="T15" s="73"/>
      <c r="U15" s="73"/>
      <c r="V15" s="73"/>
      <c r="W15" s="73"/>
      <c r="X15" s="73"/>
      <c r="Y15" s="73"/>
      <c r="Z15" s="73"/>
      <c r="AA15" s="66"/>
    </row>
    <row r="16" spans="2:27" ht="23.25" customHeight="1">
      <c r="B16" s="1030" t="s">
        <v>726</v>
      </c>
      <c r="C16" s="1031"/>
      <c r="D16" s="1031"/>
      <c r="E16" s="1031"/>
      <c r="F16" s="72"/>
      <c r="G16" s="73"/>
      <c r="H16" s="73" t="s">
        <v>135</v>
      </c>
      <c r="I16" s="73"/>
      <c r="J16" s="73"/>
      <c r="K16" s="73"/>
      <c r="L16" s="73"/>
      <c r="M16" s="73"/>
      <c r="N16" s="73"/>
      <c r="O16" s="73"/>
      <c r="P16" s="73"/>
      <c r="Q16" s="73"/>
      <c r="R16" s="73"/>
      <c r="S16" s="73"/>
      <c r="T16" s="73"/>
      <c r="U16" s="73"/>
      <c r="V16" s="73"/>
      <c r="W16" s="73"/>
      <c r="X16" s="73"/>
      <c r="Y16" s="73"/>
      <c r="Z16" s="73"/>
      <c r="AA16" s="66"/>
    </row>
    <row r="17" spans="2:27" ht="23.25" customHeight="1">
      <c r="B17" s="1030" t="s">
        <v>122</v>
      </c>
      <c r="C17" s="1031"/>
      <c r="D17" s="1031"/>
      <c r="E17" s="1031"/>
      <c r="F17" s="72"/>
      <c r="G17" s="73"/>
      <c r="H17" s="73" t="s">
        <v>134</v>
      </c>
      <c r="I17" s="73"/>
      <c r="J17" s="73"/>
      <c r="K17" s="73"/>
      <c r="L17" s="1038" t="s">
        <v>136</v>
      </c>
      <c r="M17" s="1038"/>
      <c r="N17" s="1038"/>
      <c r="O17" s="73"/>
      <c r="P17" s="73" t="s">
        <v>137</v>
      </c>
      <c r="Q17" s="73"/>
      <c r="R17" s="73"/>
      <c r="S17" s="73"/>
      <c r="T17" s="73"/>
      <c r="U17" s="73"/>
      <c r="V17" s="73"/>
      <c r="W17" s="73"/>
      <c r="X17" s="73"/>
      <c r="Y17" s="73"/>
      <c r="Z17" s="73"/>
      <c r="AA17" s="66"/>
    </row>
    <row r="18" spans="2:27" ht="21.75" customHeight="1">
      <c r="B18" s="1030" t="s">
        <v>215</v>
      </c>
      <c r="C18" s="1031"/>
      <c r="D18" s="1031"/>
      <c r="E18" s="1031"/>
      <c r="F18" s="37"/>
      <c r="G18" s="38"/>
      <c r="H18" s="38" t="s">
        <v>138</v>
      </c>
      <c r="I18" s="38"/>
      <c r="J18" s="38"/>
      <c r="K18" s="38"/>
      <c r="L18" s="790" t="s">
        <v>139</v>
      </c>
      <c r="M18" s="790"/>
      <c r="N18" s="790"/>
      <c r="O18" s="38"/>
      <c r="P18" s="38" t="s">
        <v>140</v>
      </c>
      <c r="Q18" s="38"/>
      <c r="R18" s="38"/>
      <c r="S18" s="38"/>
      <c r="T18" s="38"/>
      <c r="U18" s="38"/>
      <c r="V18" s="38"/>
      <c r="W18" s="38"/>
      <c r="X18" s="38"/>
      <c r="Y18" s="38"/>
      <c r="Z18" s="38"/>
      <c r="AA18" s="56"/>
    </row>
    <row r="19" spans="2:27" ht="19.5" customHeight="1">
      <c r="B19" s="1032"/>
      <c r="C19" s="1033"/>
      <c r="D19" s="1033"/>
      <c r="E19" s="1033"/>
      <c r="F19" s="20"/>
      <c r="G19" s="14"/>
      <c r="H19" s="528" t="str">
        <f>IF(コントロールシート!$N$279="","",コントロールシート!$N$279&amp;IF(コントロールシート!W279&lt;&gt;"","　　、",""))</f>
        <v/>
      </c>
      <c r="I19" s="528"/>
      <c r="J19" s="528"/>
      <c r="K19" s="528"/>
      <c r="L19" s="528"/>
      <c r="M19" s="528"/>
      <c r="N19" s="528"/>
      <c r="O19" s="528"/>
      <c r="P19" s="528"/>
      <c r="Q19" s="528" t="str">
        <f>IF(コントロールシート!$W$279="","",コントロールシート!$W$279&amp;IF(コントロールシート!N280&lt;&gt;"","　　、","　　)"))</f>
        <v/>
      </c>
      <c r="R19" s="528"/>
      <c r="S19" s="528"/>
      <c r="T19" s="528"/>
      <c r="U19" s="528"/>
      <c r="V19" s="528"/>
      <c r="W19" s="528"/>
      <c r="X19" s="528"/>
      <c r="Y19" s="528"/>
      <c r="Z19" s="528"/>
      <c r="AA19" s="15"/>
    </row>
    <row r="20" spans="2:27" ht="19.5" customHeight="1" thickBot="1">
      <c r="B20" s="1034"/>
      <c r="C20" s="1035"/>
      <c r="D20" s="1035"/>
      <c r="E20" s="1035"/>
      <c r="F20" s="24"/>
      <c r="G20" s="11"/>
      <c r="H20" s="748" t="str">
        <f>IF(コントロールシート!$N$280="","",コントロールシート!$N$280&amp;IF(コントロールシート!W280&lt;&gt;"","　　、",""))</f>
        <v/>
      </c>
      <c r="I20" s="748"/>
      <c r="J20" s="748"/>
      <c r="K20" s="748"/>
      <c r="L20" s="748"/>
      <c r="M20" s="748"/>
      <c r="N20" s="748"/>
      <c r="O20" s="748"/>
      <c r="P20" s="748"/>
      <c r="Q20" s="748" t="str">
        <f>IF(コントロールシート!$W$280="","",コントロールシート!$W$280)</f>
        <v/>
      </c>
      <c r="R20" s="748"/>
      <c r="S20" s="748"/>
      <c r="T20" s="748"/>
      <c r="U20" s="748"/>
      <c r="V20" s="748"/>
      <c r="W20" s="748"/>
      <c r="X20" s="748"/>
      <c r="Y20" s="748"/>
      <c r="Z20" s="748"/>
      <c r="AA20" s="12"/>
    </row>
    <row r="21" spans="2:27" ht="16.5" thickBot="1"/>
    <row r="22" spans="2:27" ht="21.75" customHeight="1">
      <c r="B22" s="977" t="s">
        <v>146</v>
      </c>
      <c r="C22" s="783"/>
      <c r="D22" s="783"/>
      <c r="E22" s="783"/>
      <c r="F22" s="783"/>
      <c r="G22" s="783"/>
      <c r="H22" s="783"/>
      <c r="I22" s="783"/>
      <c r="J22" s="783"/>
      <c r="K22" s="783"/>
      <c r="L22" s="783"/>
      <c r="M22" s="783"/>
      <c r="N22" s="783"/>
      <c r="O22" s="783"/>
      <c r="P22" s="783"/>
      <c r="Q22" s="783"/>
      <c r="R22" s="783"/>
      <c r="S22" s="783"/>
      <c r="T22" s="783"/>
      <c r="U22" s="783"/>
      <c r="V22" s="783"/>
      <c r="W22" s="783"/>
      <c r="X22" s="783"/>
      <c r="Y22" s="783"/>
      <c r="Z22" s="783"/>
      <c r="AA22" s="792"/>
    </row>
    <row r="23" spans="2:27" ht="24.75" customHeight="1">
      <c r="B23" s="113"/>
      <c r="C23" s="38" t="s">
        <v>434</v>
      </c>
      <c r="D23" s="38"/>
      <c r="E23" s="38"/>
      <c r="F23" s="38" t="s">
        <v>147</v>
      </c>
      <c r="G23" s="38"/>
      <c r="H23" s="45"/>
      <c r="I23" s="45"/>
      <c r="J23" s="45"/>
      <c r="K23" s="38"/>
      <c r="L23" s="45"/>
      <c r="M23" s="45"/>
      <c r="N23" s="45"/>
      <c r="O23" s="38"/>
      <c r="P23" s="38"/>
      <c r="Q23" s="38"/>
      <c r="R23" s="38"/>
      <c r="S23" s="38"/>
      <c r="T23" s="38"/>
      <c r="U23" s="38"/>
      <c r="V23" s="38"/>
      <c r="W23" s="38"/>
      <c r="X23" s="45"/>
      <c r="Y23" s="45"/>
      <c r="Z23" s="45"/>
      <c r="AA23" s="56"/>
    </row>
    <row r="24" spans="2:27" ht="19.5" customHeight="1">
      <c r="B24" s="30"/>
      <c r="C24" s="14" t="s">
        <v>215</v>
      </c>
      <c r="D24" s="14"/>
      <c r="E24" s="14"/>
      <c r="F24" s="528" t="str">
        <f>IF(コントロールシート!$N$283="","",コントロールシート!$N$283&amp;IF(コントロールシート!X283&lt;&gt;"","　　、",""))</f>
        <v/>
      </c>
      <c r="G24" s="528"/>
      <c r="H24" s="528"/>
      <c r="I24" s="528"/>
      <c r="J24" s="528"/>
      <c r="K24" s="528"/>
      <c r="L24" s="528"/>
      <c r="M24" s="528"/>
      <c r="N24" s="528"/>
      <c r="O24" s="528" t="str">
        <f>IF(コントロールシート!$X$283="","",コントロールシート!$X$283&amp;IF(コントロールシート!N284&lt;&gt;"","　　、",""))</f>
        <v/>
      </c>
      <c r="P24" s="528"/>
      <c r="Q24" s="528"/>
      <c r="R24" s="528"/>
      <c r="S24" s="528"/>
      <c r="T24" s="528"/>
      <c r="U24" s="528"/>
      <c r="V24" s="528"/>
      <c r="W24" s="528"/>
      <c r="X24" s="46"/>
      <c r="Y24" s="46"/>
      <c r="Z24" s="46"/>
      <c r="AA24" s="112"/>
    </row>
    <row r="25" spans="2:27" ht="19.5" customHeight="1" thickBot="1">
      <c r="B25" s="16"/>
      <c r="C25" s="11"/>
      <c r="D25" s="11"/>
      <c r="E25" s="11"/>
      <c r="F25" s="748" t="str">
        <f>IF(コントロールシート!$N$284="","",コントロールシート!$N$284&amp;IF(コントロールシート!X284&lt;&gt;"","　　、",""))</f>
        <v/>
      </c>
      <c r="G25" s="748"/>
      <c r="H25" s="748"/>
      <c r="I25" s="748"/>
      <c r="J25" s="748"/>
      <c r="K25" s="748"/>
      <c r="L25" s="748"/>
      <c r="M25" s="748"/>
      <c r="N25" s="748"/>
      <c r="O25" s="748" t="str">
        <f>IF(コントロールシート!$X$284="","",コントロールシート!$X$284)</f>
        <v/>
      </c>
      <c r="P25" s="748"/>
      <c r="Q25" s="748"/>
      <c r="R25" s="748"/>
      <c r="S25" s="748"/>
      <c r="T25" s="748"/>
      <c r="U25" s="748"/>
      <c r="V25" s="748"/>
      <c r="W25" s="748"/>
      <c r="X25" s="79"/>
      <c r="Y25" s="79"/>
      <c r="Z25" s="79"/>
      <c r="AA25" s="114"/>
    </row>
  </sheetData>
  <sheetProtection sheet="1" objects="1" scenarios="1" selectLockedCells="1"/>
  <mergeCells count="28">
    <mergeCell ref="C3:AA3"/>
    <mergeCell ref="B6:AA6"/>
    <mergeCell ref="B8:E9"/>
    <mergeCell ref="O24:W24"/>
    <mergeCell ref="O25:W25"/>
    <mergeCell ref="F24:N24"/>
    <mergeCell ref="Q19:Z19"/>
    <mergeCell ref="Q20:Z20"/>
    <mergeCell ref="F25:N25"/>
    <mergeCell ref="H20:P20"/>
    <mergeCell ref="B22:AA22"/>
    <mergeCell ref="L8:N8"/>
    <mergeCell ref="P8:R8"/>
    <mergeCell ref="B7:E7"/>
    <mergeCell ref="F7:AA7"/>
    <mergeCell ref="X8:Y8"/>
    <mergeCell ref="S10:U10"/>
    <mergeCell ref="B15:E15"/>
    <mergeCell ref="B16:E16"/>
    <mergeCell ref="B17:E17"/>
    <mergeCell ref="B18:E20"/>
    <mergeCell ref="B10:E12"/>
    <mergeCell ref="B13:E14"/>
    <mergeCell ref="H10:M10"/>
    <mergeCell ref="H19:P19"/>
    <mergeCell ref="L17:N17"/>
    <mergeCell ref="L18:N18"/>
    <mergeCell ref="O10:Q10"/>
  </mergeCells>
  <phoneticPr fontId="2"/>
  <printOptions horizontalCentered="1"/>
  <pageMargins left="0.39370078740157483" right="0.39370078740157483" top="0.39370078740157483" bottom="0.39370078740157483" header="0.59055118110236227" footer="0.59055118110236227"/>
  <pageSetup paperSize="9" orientation="portrait" r:id="rId1"/>
  <headerFooter>
    <oddFooter>&amp;C8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3" r:id="rId4" name="Check Box 3">
              <controlPr defaultSize="0" autoFill="0" autoLine="0" autoPict="0">
                <anchor moveWithCells="1">
                  <from>
                    <xdr:col>5</xdr:col>
                    <xdr:colOff>57150</xdr:colOff>
                    <xdr:row>7</xdr:row>
                    <xdr:rowOff>95250</xdr:rowOff>
                  </from>
                  <to>
                    <xdr:col>6</xdr:col>
                    <xdr:colOff>19050</xdr:colOff>
                    <xdr:row>7</xdr:row>
                    <xdr:rowOff>295275</xdr:rowOff>
                  </to>
                </anchor>
              </controlPr>
            </control>
          </mc:Choice>
        </mc:AlternateContent>
        <mc:AlternateContent xmlns:mc="http://schemas.openxmlformats.org/markup-compatibility/2006">
          <mc:Choice Requires="x14">
            <control shapeId="10245" r:id="rId5" name="Check Box 5">
              <controlPr defaultSize="0" autoFill="0" autoLine="0" autoPict="0">
                <anchor moveWithCells="1">
                  <from>
                    <xdr:col>5</xdr:col>
                    <xdr:colOff>57150</xdr:colOff>
                    <xdr:row>8</xdr:row>
                    <xdr:rowOff>28575</xdr:rowOff>
                  </from>
                  <to>
                    <xdr:col>6</xdr:col>
                    <xdr:colOff>19050</xdr:colOff>
                    <xdr:row>8</xdr:row>
                    <xdr:rowOff>228600</xdr:rowOff>
                  </to>
                </anchor>
              </controlPr>
            </control>
          </mc:Choice>
        </mc:AlternateContent>
        <mc:AlternateContent xmlns:mc="http://schemas.openxmlformats.org/markup-compatibility/2006">
          <mc:Choice Requires="x14">
            <control shapeId="10246" r:id="rId6" name="Check Box 6">
              <controlPr defaultSize="0" autoFill="0" autoLine="0" autoPict="0">
                <anchor moveWithCells="1">
                  <from>
                    <xdr:col>5</xdr:col>
                    <xdr:colOff>38100</xdr:colOff>
                    <xdr:row>9</xdr:row>
                    <xdr:rowOff>19050</xdr:rowOff>
                  </from>
                  <to>
                    <xdr:col>6</xdr:col>
                    <xdr:colOff>38100</xdr:colOff>
                    <xdr:row>9</xdr:row>
                    <xdr:rowOff>285750</xdr:rowOff>
                  </to>
                </anchor>
              </controlPr>
            </control>
          </mc:Choice>
        </mc:AlternateContent>
        <mc:AlternateContent xmlns:mc="http://schemas.openxmlformats.org/markup-compatibility/2006">
          <mc:Choice Requires="x14">
            <control shapeId="10247" r:id="rId7" name="Check Box 7">
              <controlPr defaultSize="0" autoFill="0" autoLine="0" autoPict="0">
                <anchor moveWithCells="1">
                  <from>
                    <xdr:col>5</xdr:col>
                    <xdr:colOff>38100</xdr:colOff>
                    <xdr:row>10</xdr:row>
                    <xdr:rowOff>28575</xdr:rowOff>
                  </from>
                  <to>
                    <xdr:col>6</xdr:col>
                    <xdr:colOff>9525</xdr:colOff>
                    <xdr:row>10</xdr:row>
                    <xdr:rowOff>247650</xdr:rowOff>
                  </to>
                </anchor>
              </controlPr>
            </control>
          </mc:Choice>
        </mc:AlternateContent>
        <mc:AlternateContent xmlns:mc="http://schemas.openxmlformats.org/markup-compatibility/2006">
          <mc:Choice Requires="x14">
            <control shapeId="10248" r:id="rId8" name="Check Box 8">
              <controlPr defaultSize="0" autoFill="0" autoLine="0" autoPict="0">
                <anchor moveWithCells="1">
                  <from>
                    <xdr:col>5</xdr:col>
                    <xdr:colOff>38100</xdr:colOff>
                    <xdr:row>11</xdr:row>
                    <xdr:rowOff>57150</xdr:rowOff>
                  </from>
                  <to>
                    <xdr:col>6</xdr:col>
                    <xdr:colOff>38100</xdr:colOff>
                    <xdr:row>11</xdr:row>
                    <xdr:rowOff>219075</xdr:rowOff>
                  </to>
                </anchor>
              </controlPr>
            </control>
          </mc:Choice>
        </mc:AlternateContent>
        <mc:AlternateContent xmlns:mc="http://schemas.openxmlformats.org/markup-compatibility/2006">
          <mc:Choice Requires="x14">
            <control shapeId="10249" r:id="rId9" name="Check Box 9">
              <controlPr defaultSize="0" autoFill="0" autoLine="0" autoPict="0">
                <anchor moveWithCells="1">
                  <from>
                    <xdr:col>5</xdr:col>
                    <xdr:colOff>28575</xdr:colOff>
                    <xdr:row>12</xdr:row>
                    <xdr:rowOff>38100</xdr:rowOff>
                  </from>
                  <to>
                    <xdr:col>5</xdr:col>
                    <xdr:colOff>238125</xdr:colOff>
                    <xdr:row>12</xdr:row>
                    <xdr:rowOff>257175</xdr:rowOff>
                  </to>
                </anchor>
              </controlPr>
            </control>
          </mc:Choice>
        </mc:AlternateContent>
        <mc:AlternateContent xmlns:mc="http://schemas.openxmlformats.org/markup-compatibility/2006">
          <mc:Choice Requires="x14">
            <control shapeId="10250" r:id="rId10" name="Check Box 10">
              <controlPr defaultSize="0" autoFill="0" autoLine="0" autoPict="0">
                <anchor moveWithCells="1">
                  <from>
                    <xdr:col>5</xdr:col>
                    <xdr:colOff>28575</xdr:colOff>
                    <xdr:row>13</xdr:row>
                    <xdr:rowOff>28575</xdr:rowOff>
                  </from>
                  <to>
                    <xdr:col>5</xdr:col>
                    <xdr:colOff>238125</xdr:colOff>
                    <xdr:row>13</xdr:row>
                    <xdr:rowOff>228600</xdr:rowOff>
                  </to>
                </anchor>
              </controlPr>
            </control>
          </mc:Choice>
        </mc:AlternateContent>
        <mc:AlternateContent xmlns:mc="http://schemas.openxmlformats.org/markup-compatibility/2006">
          <mc:Choice Requires="x14">
            <control shapeId="10251" r:id="rId11" name="Check Box 11">
              <controlPr defaultSize="0" autoFill="0" autoLine="0" autoPict="0">
                <anchor moveWithCells="1">
                  <from>
                    <xdr:col>5</xdr:col>
                    <xdr:colOff>28575</xdr:colOff>
                    <xdr:row>14</xdr:row>
                    <xdr:rowOff>47625</xdr:rowOff>
                  </from>
                  <to>
                    <xdr:col>5</xdr:col>
                    <xdr:colOff>228600</xdr:colOff>
                    <xdr:row>14</xdr:row>
                    <xdr:rowOff>257175</xdr:rowOff>
                  </to>
                </anchor>
              </controlPr>
            </control>
          </mc:Choice>
        </mc:AlternateContent>
        <mc:AlternateContent xmlns:mc="http://schemas.openxmlformats.org/markup-compatibility/2006">
          <mc:Choice Requires="x14">
            <control shapeId="10252" r:id="rId12" name="Check Box 12">
              <controlPr defaultSize="0" autoFill="0" autoLine="0" autoPict="0">
                <anchor moveWithCells="1">
                  <from>
                    <xdr:col>5</xdr:col>
                    <xdr:colOff>28575</xdr:colOff>
                    <xdr:row>15</xdr:row>
                    <xdr:rowOff>19050</xdr:rowOff>
                  </from>
                  <to>
                    <xdr:col>6</xdr:col>
                    <xdr:colOff>19050</xdr:colOff>
                    <xdr:row>15</xdr:row>
                    <xdr:rowOff>257175</xdr:rowOff>
                  </to>
                </anchor>
              </controlPr>
            </control>
          </mc:Choice>
        </mc:AlternateContent>
        <mc:AlternateContent xmlns:mc="http://schemas.openxmlformats.org/markup-compatibility/2006">
          <mc:Choice Requires="x14">
            <control shapeId="10253" r:id="rId13" name="Check Box 13">
              <controlPr defaultSize="0" autoFill="0" autoLine="0" autoPict="0">
                <anchor moveWithCells="1">
                  <from>
                    <xdr:col>5</xdr:col>
                    <xdr:colOff>28575</xdr:colOff>
                    <xdr:row>16</xdr:row>
                    <xdr:rowOff>47625</xdr:rowOff>
                  </from>
                  <to>
                    <xdr:col>6</xdr:col>
                    <xdr:colOff>0</xdr:colOff>
                    <xdr:row>16</xdr:row>
                    <xdr:rowOff>247650</xdr:rowOff>
                  </to>
                </anchor>
              </controlPr>
            </control>
          </mc:Choice>
        </mc:AlternateContent>
        <mc:AlternateContent xmlns:mc="http://schemas.openxmlformats.org/markup-compatibility/2006">
          <mc:Choice Requires="x14">
            <control shapeId="10254" r:id="rId14" name="Check Box 14">
              <controlPr defaultSize="0" autoFill="0" autoLine="0" autoPict="0">
                <anchor moveWithCells="1">
                  <from>
                    <xdr:col>5</xdr:col>
                    <xdr:colOff>38100</xdr:colOff>
                    <xdr:row>17</xdr:row>
                    <xdr:rowOff>28575</xdr:rowOff>
                  </from>
                  <to>
                    <xdr:col>6</xdr:col>
                    <xdr:colOff>9525</xdr:colOff>
                    <xdr:row>17</xdr:row>
                    <xdr:rowOff>257175</xdr:rowOff>
                  </to>
                </anchor>
              </controlPr>
            </control>
          </mc:Choice>
        </mc:AlternateContent>
        <mc:AlternateContent xmlns:mc="http://schemas.openxmlformats.org/markup-compatibility/2006">
          <mc:Choice Requires="x14">
            <control shapeId="10255" r:id="rId15" name="Check Box 15">
              <controlPr defaultSize="0" autoFill="0" autoLine="0" autoPict="0">
                <anchor moveWithCells="1">
                  <from>
                    <xdr:col>8</xdr:col>
                    <xdr:colOff>9525</xdr:colOff>
                    <xdr:row>7</xdr:row>
                    <xdr:rowOff>76200</xdr:rowOff>
                  </from>
                  <to>
                    <xdr:col>8</xdr:col>
                    <xdr:colOff>228600</xdr:colOff>
                    <xdr:row>7</xdr:row>
                    <xdr:rowOff>314325</xdr:rowOff>
                  </to>
                </anchor>
              </controlPr>
            </control>
          </mc:Choice>
        </mc:AlternateContent>
        <mc:AlternateContent xmlns:mc="http://schemas.openxmlformats.org/markup-compatibility/2006">
          <mc:Choice Requires="x14">
            <control shapeId="10256" r:id="rId16" name="Check Box 16">
              <controlPr defaultSize="0" autoFill="0" autoLine="0" autoPict="0">
                <anchor moveWithCells="1">
                  <from>
                    <xdr:col>8</xdr:col>
                    <xdr:colOff>9525</xdr:colOff>
                    <xdr:row>8</xdr:row>
                    <xdr:rowOff>19050</xdr:rowOff>
                  </from>
                  <to>
                    <xdr:col>8</xdr:col>
                    <xdr:colOff>228600</xdr:colOff>
                    <xdr:row>8</xdr:row>
                    <xdr:rowOff>247650</xdr:rowOff>
                  </to>
                </anchor>
              </controlPr>
            </control>
          </mc:Choice>
        </mc:AlternateContent>
        <mc:AlternateContent xmlns:mc="http://schemas.openxmlformats.org/markup-compatibility/2006">
          <mc:Choice Requires="x14">
            <control shapeId="10257" r:id="rId17" name="Check Box 17">
              <controlPr defaultSize="0" autoFill="0" autoLine="0" autoPict="0">
                <anchor moveWithCells="1">
                  <from>
                    <xdr:col>10</xdr:col>
                    <xdr:colOff>9525</xdr:colOff>
                    <xdr:row>7</xdr:row>
                    <xdr:rowOff>76200</xdr:rowOff>
                  </from>
                  <to>
                    <xdr:col>10</xdr:col>
                    <xdr:colOff>219075</xdr:colOff>
                    <xdr:row>7</xdr:row>
                    <xdr:rowOff>295275</xdr:rowOff>
                  </to>
                </anchor>
              </controlPr>
            </control>
          </mc:Choice>
        </mc:AlternateContent>
        <mc:AlternateContent xmlns:mc="http://schemas.openxmlformats.org/markup-compatibility/2006">
          <mc:Choice Requires="x14">
            <control shapeId="10258" r:id="rId18" name="Check Box 18">
              <controlPr defaultSize="0" autoFill="0" autoLine="0" autoPict="0">
                <anchor moveWithCells="1">
                  <from>
                    <xdr:col>14</xdr:col>
                    <xdr:colOff>19050</xdr:colOff>
                    <xdr:row>7</xdr:row>
                    <xdr:rowOff>57150</xdr:rowOff>
                  </from>
                  <to>
                    <xdr:col>15</xdr:col>
                    <xdr:colOff>9525</xdr:colOff>
                    <xdr:row>7</xdr:row>
                    <xdr:rowOff>295275</xdr:rowOff>
                  </to>
                </anchor>
              </controlPr>
            </control>
          </mc:Choice>
        </mc:AlternateContent>
        <mc:AlternateContent xmlns:mc="http://schemas.openxmlformats.org/markup-compatibility/2006">
          <mc:Choice Requires="x14">
            <control shapeId="10260" r:id="rId19" name="Check Box 20">
              <controlPr defaultSize="0" autoFill="0" autoLine="0" autoPict="0">
                <anchor moveWithCells="1">
                  <from>
                    <xdr:col>17</xdr:col>
                    <xdr:colOff>209550</xdr:colOff>
                    <xdr:row>7</xdr:row>
                    <xdr:rowOff>85725</xdr:rowOff>
                  </from>
                  <to>
                    <xdr:col>18</xdr:col>
                    <xdr:colOff>219075</xdr:colOff>
                    <xdr:row>7</xdr:row>
                    <xdr:rowOff>285750</xdr:rowOff>
                  </to>
                </anchor>
              </controlPr>
            </control>
          </mc:Choice>
        </mc:AlternateContent>
        <mc:AlternateContent xmlns:mc="http://schemas.openxmlformats.org/markup-compatibility/2006">
          <mc:Choice Requires="x14">
            <control shapeId="10261" r:id="rId20" name="Check Box 21">
              <controlPr defaultSize="0" autoFill="0" autoLine="0" autoPict="0">
                <anchor moveWithCells="1">
                  <from>
                    <xdr:col>22</xdr:col>
                    <xdr:colOff>9525</xdr:colOff>
                    <xdr:row>7</xdr:row>
                    <xdr:rowOff>57150</xdr:rowOff>
                  </from>
                  <to>
                    <xdr:col>22</xdr:col>
                    <xdr:colOff>200025</xdr:colOff>
                    <xdr:row>7</xdr:row>
                    <xdr:rowOff>295275</xdr:rowOff>
                  </to>
                </anchor>
              </controlPr>
            </control>
          </mc:Choice>
        </mc:AlternateContent>
        <mc:AlternateContent xmlns:mc="http://schemas.openxmlformats.org/markup-compatibility/2006">
          <mc:Choice Requires="x14">
            <control shapeId="10262" r:id="rId21" name="Check Box 22">
              <controlPr defaultSize="0" autoFill="0" autoLine="0" autoPict="0">
                <anchor moveWithCells="1">
                  <from>
                    <xdr:col>13</xdr:col>
                    <xdr:colOff>9525</xdr:colOff>
                    <xdr:row>9</xdr:row>
                    <xdr:rowOff>47625</xdr:rowOff>
                  </from>
                  <to>
                    <xdr:col>14</xdr:col>
                    <xdr:colOff>57150</xdr:colOff>
                    <xdr:row>9</xdr:row>
                    <xdr:rowOff>247650</xdr:rowOff>
                  </to>
                </anchor>
              </controlPr>
            </control>
          </mc:Choice>
        </mc:AlternateContent>
        <mc:AlternateContent xmlns:mc="http://schemas.openxmlformats.org/markup-compatibility/2006">
          <mc:Choice Requires="x14">
            <control shapeId="10263" r:id="rId22" name="Check Box 23">
              <controlPr defaultSize="0" autoFill="0" autoLine="0" autoPict="0">
                <anchor moveWithCells="1">
                  <from>
                    <xdr:col>17</xdr:col>
                    <xdr:colOff>9525</xdr:colOff>
                    <xdr:row>9</xdr:row>
                    <xdr:rowOff>38100</xdr:rowOff>
                  </from>
                  <to>
                    <xdr:col>18</xdr:col>
                    <xdr:colOff>47625</xdr:colOff>
                    <xdr:row>9</xdr:row>
                    <xdr:rowOff>238125</xdr:rowOff>
                  </to>
                </anchor>
              </controlPr>
            </control>
          </mc:Choice>
        </mc:AlternateContent>
        <mc:AlternateContent xmlns:mc="http://schemas.openxmlformats.org/markup-compatibility/2006">
          <mc:Choice Requires="x14">
            <control shapeId="10264" r:id="rId23" name="Check Box 24">
              <controlPr defaultSize="0" autoFill="0" autoLine="0" autoPict="0">
                <anchor moveWithCells="1">
                  <from>
                    <xdr:col>21</xdr:col>
                    <xdr:colOff>9525</xdr:colOff>
                    <xdr:row>9</xdr:row>
                    <xdr:rowOff>38100</xdr:rowOff>
                  </from>
                  <to>
                    <xdr:col>21</xdr:col>
                    <xdr:colOff>190500</xdr:colOff>
                    <xdr:row>9</xdr:row>
                    <xdr:rowOff>238125</xdr:rowOff>
                  </to>
                </anchor>
              </controlPr>
            </control>
          </mc:Choice>
        </mc:AlternateContent>
        <mc:AlternateContent xmlns:mc="http://schemas.openxmlformats.org/markup-compatibility/2006">
          <mc:Choice Requires="x14">
            <control shapeId="10265" r:id="rId24" name="Check Box 25">
              <controlPr defaultSize="0" autoFill="0" autoLine="0" autoPict="0">
                <anchor moveWithCells="1">
                  <from>
                    <xdr:col>24</xdr:col>
                    <xdr:colOff>9525</xdr:colOff>
                    <xdr:row>9</xdr:row>
                    <xdr:rowOff>47625</xdr:rowOff>
                  </from>
                  <to>
                    <xdr:col>25</xdr:col>
                    <xdr:colOff>9525</xdr:colOff>
                    <xdr:row>9</xdr:row>
                    <xdr:rowOff>257175</xdr:rowOff>
                  </to>
                </anchor>
              </controlPr>
            </control>
          </mc:Choice>
        </mc:AlternateContent>
        <mc:AlternateContent xmlns:mc="http://schemas.openxmlformats.org/markup-compatibility/2006">
          <mc:Choice Requires="x14">
            <control shapeId="10266" r:id="rId25" name="Check Box 26">
              <controlPr defaultSize="0" autoFill="0" autoLine="0" autoPict="0">
                <anchor moveWithCells="1">
                  <from>
                    <xdr:col>17</xdr:col>
                    <xdr:colOff>9525</xdr:colOff>
                    <xdr:row>10</xdr:row>
                    <xdr:rowOff>28575</xdr:rowOff>
                  </from>
                  <to>
                    <xdr:col>18</xdr:col>
                    <xdr:colOff>47625</xdr:colOff>
                    <xdr:row>10</xdr:row>
                    <xdr:rowOff>276225</xdr:rowOff>
                  </to>
                </anchor>
              </controlPr>
            </control>
          </mc:Choice>
        </mc:AlternateContent>
        <mc:AlternateContent xmlns:mc="http://schemas.openxmlformats.org/markup-compatibility/2006">
          <mc:Choice Requires="x14">
            <control shapeId="10268" r:id="rId26" name="Check Box 28">
              <controlPr defaultSize="0" autoFill="0" autoLine="0" autoPict="0">
                <anchor moveWithCells="1">
                  <from>
                    <xdr:col>10</xdr:col>
                    <xdr:colOff>9525</xdr:colOff>
                    <xdr:row>10</xdr:row>
                    <xdr:rowOff>28575</xdr:rowOff>
                  </from>
                  <to>
                    <xdr:col>11</xdr:col>
                    <xdr:colOff>28575</xdr:colOff>
                    <xdr:row>10</xdr:row>
                    <xdr:rowOff>276225</xdr:rowOff>
                  </to>
                </anchor>
              </controlPr>
            </control>
          </mc:Choice>
        </mc:AlternateContent>
        <mc:AlternateContent xmlns:mc="http://schemas.openxmlformats.org/markup-compatibility/2006">
          <mc:Choice Requires="x14">
            <control shapeId="10269" r:id="rId27" name="Check Box 29">
              <controlPr defaultSize="0" autoFill="0" autoLine="0" autoPict="0">
                <anchor moveWithCells="1">
                  <from>
                    <xdr:col>10</xdr:col>
                    <xdr:colOff>9525</xdr:colOff>
                    <xdr:row>11</xdr:row>
                    <xdr:rowOff>38100</xdr:rowOff>
                  </from>
                  <to>
                    <xdr:col>10</xdr:col>
                    <xdr:colOff>219075</xdr:colOff>
                    <xdr:row>11</xdr:row>
                    <xdr:rowOff>257175</xdr:rowOff>
                  </to>
                </anchor>
              </controlPr>
            </control>
          </mc:Choice>
        </mc:AlternateContent>
        <mc:AlternateContent xmlns:mc="http://schemas.openxmlformats.org/markup-compatibility/2006">
          <mc:Choice Requires="x14">
            <control shapeId="10270" r:id="rId28" name="Check Box 30">
              <controlPr defaultSize="0" autoFill="0" autoLine="0" autoPict="0">
                <anchor moveWithCells="1">
                  <from>
                    <xdr:col>10</xdr:col>
                    <xdr:colOff>9525</xdr:colOff>
                    <xdr:row>12</xdr:row>
                    <xdr:rowOff>57150</xdr:rowOff>
                  </from>
                  <to>
                    <xdr:col>11</xdr:col>
                    <xdr:colOff>0</xdr:colOff>
                    <xdr:row>12</xdr:row>
                    <xdr:rowOff>238125</xdr:rowOff>
                  </to>
                </anchor>
              </controlPr>
            </control>
          </mc:Choice>
        </mc:AlternateContent>
        <mc:AlternateContent xmlns:mc="http://schemas.openxmlformats.org/markup-compatibility/2006">
          <mc:Choice Requires="x14">
            <control shapeId="10271" r:id="rId29" name="Check Box 31">
              <controlPr defaultSize="0" autoFill="0" autoLine="0" autoPict="0">
                <anchor moveWithCells="1">
                  <from>
                    <xdr:col>8</xdr:col>
                    <xdr:colOff>9525</xdr:colOff>
                    <xdr:row>13</xdr:row>
                    <xdr:rowOff>9525</xdr:rowOff>
                  </from>
                  <to>
                    <xdr:col>9</xdr:col>
                    <xdr:colOff>19050</xdr:colOff>
                    <xdr:row>13</xdr:row>
                    <xdr:rowOff>247650</xdr:rowOff>
                  </to>
                </anchor>
              </controlPr>
            </control>
          </mc:Choice>
        </mc:AlternateContent>
        <mc:AlternateContent xmlns:mc="http://schemas.openxmlformats.org/markup-compatibility/2006">
          <mc:Choice Requires="x14">
            <control shapeId="10272" r:id="rId30" name="Check Box 32">
              <controlPr defaultSize="0" autoFill="0" autoLine="0" autoPict="0">
                <anchor moveWithCells="1">
                  <from>
                    <xdr:col>10</xdr:col>
                    <xdr:colOff>9525</xdr:colOff>
                    <xdr:row>16</xdr:row>
                    <xdr:rowOff>38100</xdr:rowOff>
                  </from>
                  <to>
                    <xdr:col>11</xdr:col>
                    <xdr:colOff>0</xdr:colOff>
                    <xdr:row>16</xdr:row>
                    <xdr:rowOff>257175</xdr:rowOff>
                  </to>
                </anchor>
              </controlPr>
            </control>
          </mc:Choice>
        </mc:AlternateContent>
        <mc:AlternateContent xmlns:mc="http://schemas.openxmlformats.org/markup-compatibility/2006">
          <mc:Choice Requires="x14">
            <control shapeId="10273" r:id="rId31" name="Check Box 33">
              <controlPr defaultSize="0" autoFill="0" autoLine="0" autoPict="0">
                <anchor moveWithCells="1">
                  <from>
                    <xdr:col>14</xdr:col>
                    <xdr:colOff>9525</xdr:colOff>
                    <xdr:row>16</xdr:row>
                    <xdr:rowOff>38100</xdr:rowOff>
                  </from>
                  <to>
                    <xdr:col>15</xdr:col>
                    <xdr:colOff>0</xdr:colOff>
                    <xdr:row>16</xdr:row>
                    <xdr:rowOff>257175</xdr:rowOff>
                  </to>
                </anchor>
              </controlPr>
            </control>
          </mc:Choice>
        </mc:AlternateContent>
        <mc:AlternateContent xmlns:mc="http://schemas.openxmlformats.org/markup-compatibility/2006">
          <mc:Choice Requires="x14">
            <control shapeId="10276" r:id="rId32" name="Check Box 36">
              <controlPr defaultSize="0" autoFill="0" autoLine="0" autoPict="0">
                <anchor moveWithCells="1">
                  <from>
                    <xdr:col>1</xdr:col>
                    <xdr:colOff>47625</xdr:colOff>
                    <xdr:row>22</xdr:row>
                    <xdr:rowOff>38100</xdr:rowOff>
                  </from>
                  <to>
                    <xdr:col>2</xdr:col>
                    <xdr:colOff>0</xdr:colOff>
                    <xdr:row>22</xdr:row>
                    <xdr:rowOff>276225</xdr:rowOff>
                  </to>
                </anchor>
              </controlPr>
            </control>
          </mc:Choice>
        </mc:AlternateContent>
        <mc:AlternateContent xmlns:mc="http://schemas.openxmlformats.org/markup-compatibility/2006">
          <mc:Choice Requires="x14">
            <control shapeId="10277" r:id="rId33" name="Check Box 37">
              <controlPr defaultSize="0" autoFill="0" autoLine="0" autoPict="0">
                <anchor moveWithCells="1">
                  <from>
                    <xdr:col>4</xdr:col>
                    <xdr:colOff>9525</xdr:colOff>
                    <xdr:row>22</xdr:row>
                    <xdr:rowOff>38100</xdr:rowOff>
                  </from>
                  <to>
                    <xdr:col>5</xdr:col>
                    <xdr:colOff>28575</xdr:colOff>
                    <xdr:row>22</xdr:row>
                    <xdr:rowOff>285750</xdr:rowOff>
                  </to>
                </anchor>
              </controlPr>
            </control>
          </mc:Choice>
        </mc:AlternateContent>
        <mc:AlternateContent xmlns:mc="http://schemas.openxmlformats.org/markup-compatibility/2006">
          <mc:Choice Requires="x14">
            <control shapeId="10279" r:id="rId34" name="Check Box 39">
              <controlPr defaultSize="0" autoFill="0" autoLine="0" autoPict="0">
                <anchor moveWithCells="1">
                  <from>
                    <xdr:col>5</xdr:col>
                    <xdr:colOff>38100</xdr:colOff>
                    <xdr:row>18</xdr:row>
                    <xdr:rowOff>0</xdr:rowOff>
                  </from>
                  <to>
                    <xdr:col>5</xdr:col>
                    <xdr:colOff>238125</xdr:colOff>
                    <xdr:row>18</xdr:row>
                    <xdr:rowOff>228600</xdr:rowOff>
                  </to>
                </anchor>
              </controlPr>
            </control>
          </mc:Choice>
        </mc:AlternateContent>
        <mc:AlternateContent xmlns:mc="http://schemas.openxmlformats.org/markup-compatibility/2006">
          <mc:Choice Requires="x14">
            <control shapeId="10282" r:id="rId35" name="Check Box 42">
              <controlPr defaultSize="0" autoFill="0" autoLine="0" autoPict="0">
                <anchor moveWithCells="1">
                  <from>
                    <xdr:col>14</xdr:col>
                    <xdr:colOff>9525</xdr:colOff>
                    <xdr:row>17</xdr:row>
                    <xdr:rowOff>28575</xdr:rowOff>
                  </from>
                  <to>
                    <xdr:col>14</xdr:col>
                    <xdr:colOff>200025</xdr:colOff>
                    <xdr:row>17</xdr:row>
                    <xdr:rowOff>257175</xdr:rowOff>
                  </to>
                </anchor>
              </controlPr>
            </control>
          </mc:Choice>
        </mc:AlternateContent>
        <mc:AlternateContent xmlns:mc="http://schemas.openxmlformats.org/markup-compatibility/2006">
          <mc:Choice Requires="x14">
            <control shapeId="10283" r:id="rId36" name="Check Box 43">
              <controlPr defaultSize="0" autoFill="0" autoLine="0" autoPict="0">
                <anchor moveWithCells="1">
                  <from>
                    <xdr:col>10</xdr:col>
                    <xdr:colOff>9525</xdr:colOff>
                    <xdr:row>17</xdr:row>
                    <xdr:rowOff>28575</xdr:rowOff>
                  </from>
                  <to>
                    <xdr:col>11</xdr:col>
                    <xdr:colOff>0</xdr:colOff>
                    <xdr:row>17</xdr:row>
                    <xdr:rowOff>257175</xdr:rowOff>
                  </to>
                </anchor>
              </controlPr>
            </control>
          </mc:Choice>
        </mc:AlternateContent>
        <mc:AlternateContent xmlns:mc="http://schemas.openxmlformats.org/markup-compatibility/2006">
          <mc:Choice Requires="x14">
            <control shapeId="10284" r:id="rId37" name="Check Box 44">
              <controlPr defaultSize="0" autoFill="0" autoLine="0" autoPict="0">
                <anchor moveWithCells="1">
                  <from>
                    <xdr:col>1</xdr:col>
                    <xdr:colOff>47625</xdr:colOff>
                    <xdr:row>23</xdr:row>
                    <xdr:rowOff>9525</xdr:rowOff>
                  </from>
                  <to>
                    <xdr:col>2</xdr:col>
                    <xdr:colOff>0</xdr:colOff>
                    <xdr:row>23</xdr:row>
                    <xdr:rowOff>200025</xdr:rowOff>
                  </to>
                </anchor>
              </controlPr>
            </control>
          </mc:Choice>
        </mc:AlternateContent>
        <mc:AlternateContent xmlns:mc="http://schemas.openxmlformats.org/markup-compatibility/2006">
          <mc:Choice Requires="x14">
            <control shapeId="10286" r:id="rId38" name="Check Box 46">
              <controlPr defaultSize="0" autoFill="0" autoLine="0" autoPict="0">
                <anchor moveWithCells="1">
                  <from>
                    <xdr:col>14</xdr:col>
                    <xdr:colOff>19050</xdr:colOff>
                    <xdr:row>8</xdr:row>
                    <xdr:rowOff>0</xdr:rowOff>
                  </from>
                  <to>
                    <xdr:col>15</xdr:col>
                    <xdr:colOff>28575</xdr:colOff>
                    <xdr:row>8</xdr:row>
                    <xdr:rowOff>247650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dimension ref="B4:L18"/>
  <sheetViews>
    <sheetView view="pageBreakPreview" zoomScale="60" zoomScaleNormal="100" workbookViewId="0"/>
  </sheetViews>
  <sheetFormatPr defaultColWidth="9" defaultRowHeight="15.75"/>
  <cols>
    <col min="1" max="1" width="4.5" style="9" customWidth="1"/>
    <col min="2" max="2" width="6" style="9" customWidth="1"/>
    <col min="3" max="4" width="3.375" style="9" customWidth="1"/>
    <col min="5" max="9" width="9" style="9"/>
    <col min="10" max="10" width="11.625" style="9" customWidth="1"/>
    <col min="11" max="11" width="11.25" style="9" customWidth="1"/>
    <col min="12" max="12" width="9" style="9"/>
    <col min="13" max="13" width="5.75" style="9" customWidth="1"/>
    <col min="14" max="16384" width="9" style="9"/>
  </cols>
  <sheetData>
    <row r="4" spans="2:5" ht="18" customHeight="1">
      <c r="B4" s="43" t="s">
        <v>149</v>
      </c>
    </row>
    <row r="5" spans="2:5" ht="18" customHeight="1">
      <c r="B5" s="9" t="s">
        <v>589</v>
      </c>
    </row>
    <row r="6" spans="2:5" ht="18" customHeight="1">
      <c r="B6" s="9" t="s">
        <v>590</v>
      </c>
    </row>
    <row r="7" spans="2:5" ht="18" customHeight="1">
      <c r="B7" s="9" t="s">
        <v>488</v>
      </c>
    </row>
    <row r="8" spans="2:5" ht="18" customHeight="1">
      <c r="B8" s="9" t="s">
        <v>150</v>
      </c>
      <c r="C8" s="9" t="str">
        <f>IF(コントロールシート!$L$288="","",コントロールシート!$L$288)</f>
        <v/>
      </c>
      <c r="D8" s="9" t="s">
        <v>290</v>
      </c>
    </row>
    <row r="9" spans="2:5">
      <c r="B9" s="9" t="s">
        <v>396</v>
      </c>
    </row>
    <row r="13" spans="2:5" ht="18" customHeight="1">
      <c r="B13" s="140" t="s">
        <v>263</v>
      </c>
    </row>
    <row r="14" spans="2:5" ht="18" customHeight="1">
      <c r="B14" s="422" t="s">
        <v>691</v>
      </c>
    </row>
    <row r="15" spans="2:5" ht="18" customHeight="1">
      <c r="B15" s="422" t="s">
        <v>692</v>
      </c>
    </row>
    <row r="16" spans="2:5" ht="18" customHeight="1">
      <c r="B16" s="139" t="s">
        <v>264</v>
      </c>
      <c r="D16" s="9" t="str">
        <f>IF(コントロールシート!$L$294="","",コントロールシート!$L$294)</f>
        <v/>
      </c>
      <c r="E16" s="9" t="s">
        <v>267</v>
      </c>
    </row>
    <row r="17" spans="2:12" ht="18" customHeight="1">
      <c r="B17" s="139" t="s">
        <v>264</v>
      </c>
      <c r="C17" s="136"/>
      <c r="D17" s="9" t="str">
        <f>IF(コントロールシート!$L$295="","",コントロールシート!$L$295)</f>
        <v/>
      </c>
      <c r="E17" s="36" t="s">
        <v>265</v>
      </c>
      <c r="F17" s="136"/>
      <c r="G17" s="136"/>
      <c r="H17" s="136"/>
      <c r="I17" s="136"/>
      <c r="J17" s="136"/>
      <c r="K17" s="136"/>
      <c r="L17" s="136"/>
    </row>
    <row r="18" spans="2:12" ht="18" customHeight="1">
      <c r="B18" s="141" t="s">
        <v>268</v>
      </c>
    </row>
  </sheetData>
  <sheetProtection sheet="1" objects="1" scenarios="1" selectLockedCells="1"/>
  <phoneticPr fontId="2"/>
  <pageMargins left="0.39370078740157483" right="0.39370078740157483" top="0.39370078740157483" bottom="0.39370078740157483" header="0.59055118110236227" footer="0.59055118110236227"/>
  <pageSetup paperSize="9" scale="92" orientation="portrait" r:id="rId1"/>
  <headerFooter>
    <oddFooter>&amp;C9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4:L33"/>
  <sheetViews>
    <sheetView view="pageBreakPreview" zoomScale="60" zoomScaleNormal="100" workbookViewId="0"/>
  </sheetViews>
  <sheetFormatPr defaultColWidth="9" defaultRowHeight="15.75"/>
  <cols>
    <col min="1" max="1" width="2.875" style="9" customWidth="1"/>
    <col min="2" max="2" width="1" style="9" customWidth="1"/>
    <col min="3" max="12" width="9" style="9"/>
    <col min="13" max="13" width="3.375" style="9" customWidth="1"/>
    <col min="14" max="16384" width="9" style="9"/>
  </cols>
  <sheetData>
    <row r="4" spans="2:12">
      <c r="B4" s="43" t="s">
        <v>151</v>
      </c>
    </row>
    <row r="5" spans="2:12">
      <c r="B5" s="43"/>
      <c r="C5" s="386" t="s">
        <v>489</v>
      </c>
    </row>
    <row r="6" spans="2:12">
      <c r="C6" s="6" t="s">
        <v>152</v>
      </c>
    </row>
    <row r="7" spans="2:12" ht="34.5" customHeight="1">
      <c r="C7" s="1026" t="s">
        <v>171</v>
      </c>
      <c r="D7" s="1041"/>
      <c r="E7" s="1041"/>
      <c r="F7" s="1041"/>
      <c r="G7" s="1041"/>
      <c r="H7" s="1041"/>
      <c r="I7" s="1041"/>
      <c r="J7" s="1041"/>
      <c r="K7" s="1041"/>
      <c r="L7" s="1041"/>
    </row>
    <row r="8" spans="2:12">
      <c r="C8" s="6" t="s">
        <v>153</v>
      </c>
    </row>
    <row r="9" spans="2:12">
      <c r="C9" s="6" t="s">
        <v>154</v>
      </c>
    </row>
    <row r="10" spans="2:12">
      <c r="C10" s="6" t="s">
        <v>155</v>
      </c>
    </row>
    <row r="11" spans="2:12">
      <c r="C11" s="6" t="s">
        <v>172</v>
      </c>
    </row>
    <row r="12" spans="2:12">
      <c r="C12" s="6"/>
    </row>
    <row r="13" spans="2:12" ht="36.75" customHeight="1">
      <c r="C13" s="1026" t="s">
        <v>173</v>
      </c>
      <c r="D13" s="1026"/>
      <c r="E13" s="1026"/>
      <c r="F13" s="1026"/>
      <c r="G13" s="1026"/>
      <c r="H13" s="1026"/>
      <c r="I13" s="1026"/>
      <c r="J13" s="1026"/>
      <c r="K13" s="1026"/>
      <c r="L13" s="1026"/>
    </row>
    <row r="14" spans="2:12">
      <c r="C14" s="6"/>
    </row>
    <row r="15" spans="2:12">
      <c r="C15" s="6" t="s">
        <v>156</v>
      </c>
    </row>
    <row r="16" spans="2:12">
      <c r="C16" s="6" t="s">
        <v>157</v>
      </c>
    </row>
    <row r="17" spans="3:12">
      <c r="C17" s="6" t="s">
        <v>158</v>
      </c>
    </row>
    <row r="18" spans="3:12">
      <c r="C18" s="6" t="s">
        <v>159</v>
      </c>
    </row>
    <row r="19" spans="3:12">
      <c r="C19" s="6" t="s">
        <v>160</v>
      </c>
    </row>
    <row r="20" spans="3:12">
      <c r="C20" s="6"/>
    </row>
    <row r="21" spans="3:12">
      <c r="C21" s="6" t="s">
        <v>161</v>
      </c>
    </row>
    <row r="22" spans="3:12" ht="37.5" customHeight="1">
      <c r="C22" s="1026" t="s">
        <v>174</v>
      </c>
      <c r="D22" s="1026"/>
      <c r="E22" s="1026"/>
      <c r="F22" s="1026"/>
      <c r="G22" s="1026"/>
      <c r="H22" s="1026"/>
      <c r="I22" s="1026"/>
      <c r="J22" s="1026"/>
      <c r="K22" s="1026"/>
      <c r="L22" s="1026"/>
    </row>
    <row r="23" spans="3:12" ht="51" customHeight="1">
      <c r="C23" s="1026" t="s">
        <v>175</v>
      </c>
      <c r="D23" s="1026"/>
      <c r="E23" s="1026"/>
      <c r="F23" s="1026"/>
      <c r="G23" s="1026"/>
      <c r="H23" s="1026"/>
      <c r="I23" s="1026"/>
      <c r="J23" s="1026"/>
      <c r="K23" s="1026"/>
      <c r="L23" s="1026"/>
    </row>
    <row r="24" spans="3:12">
      <c r="C24" s="6" t="s">
        <v>162</v>
      </c>
    </row>
    <row r="25" spans="3:12">
      <c r="C25" s="6"/>
    </row>
    <row r="26" spans="3:12">
      <c r="C26" s="6" t="s">
        <v>163</v>
      </c>
    </row>
    <row r="27" spans="3:12">
      <c r="C27" s="6" t="s">
        <v>164</v>
      </c>
    </row>
    <row r="28" spans="3:12">
      <c r="C28" s="6" t="s">
        <v>165</v>
      </c>
    </row>
    <row r="29" spans="3:12">
      <c r="C29" s="6" t="s">
        <v>166</v>
      </c>
    </row>
    <row r="30" spans="3:12">
      <c r="C30" s="6" t="s">
        <v>167</v>
      </c>
    </row>
    <row r="31" spans="3:12">
      <c r="C31" s="6"/>
    </row>
    <row r="32" spans="3:12">
      <c r="C32" s="6" t="s">
        <v>168</v>
      </c>
    </row>
    <row r="33" spans="3:3">
      <c r="C33" s="6" t="s">
        <v>169</v>
      </c>
    </row>
  </sheetData>
  <sheetProtection sheet="1" objects="1" scenarios="1" selectLockedCells="1"/>
  <mergeCells count="4">
    <mergeCell ref="C7:L7"/>
    <mergeCell ref="C13:L13"/>
    <mergeCell ref="C22:L22"/>
    <mergeCell ref="C23:L23"/>
  </mergeCells>
  <phoneticPr fontId="2"/>
  <printOptions horizontalCentered="1"/>
  <pageMargins left="0.39370078740157483" right="0.39370078740157483" top="0.39370078740157483" bottom="0.39370078740157483" header="0.59055118110236227" footer="0.59055118110236227"/>
  <pageSetup paperSize="9" orientation="portrait" r:id="rId1"/>
  <headerFooter>
    <oddFooter>&amp;C10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47"/>
  <sheetViews>
    <sheetView workbookViewId="0"/>
  </sheetViews>
  <sheetFormatPr defaultColWidth="9" defaultRowHeight="13.5"/>
  <cols>
    <col min="1" max="15" width="9" style="94"/>
    <col min="16" max="16" width="9" style="94" customWidth="1"/>
    <col min="17" max="17" width="9" style="94"/>
    <col min="18" max="18" width="9.125" style="94" customWidth="1"/>
    <col min="19" max="21" width="9" style="94"/>
    <col min="22" max="22" width="9" style="94" customWidth="1"/>
    <col min="23" max="16384" width="9" style="94"/>
  </cols>
  <sheetData>
    <row r="1" spans="1:24">
      <c r="A1" s="93" t="s">
        <v>600</v>
      </c>
      <c r="B1" s="93" t="s">
        <v>601</v>
      </c>
      <c r="C1" s="93" t="s">
        <v>602</v>
      </c>
      <c r="D1" s="93" t="s">
        <v>603</v>
      </c>
      <c r="E1" s="93" t="s">
        <v>604</v>
      </c>
      <c r="F1" s="410" t="s">
        <v>605</v>
      </c>
      <c r="G1" s="410" t="s">
        <v>606</v>
      </c>
      <c r="H1" s="410" t="s">
        <v>607</v>
      </c>
      <c r="I1" s="93" t="s">
        <v>541</v>
      </c>
      <c r="J1" s="93" t="s">
        <v>542</v>
      </c>
      <c r="K1" s="93" t="s">
        <v>543</v>
      </c>
      <c r="L1" s="93" t="s">
        <v>544</v>
      </c>
      <c r="M1" s="93" t="s">
        <v>545</v>
      </c>
      <c r="N1" s="401" t="s">
        <v>546</v>
      </c>
      <c r="O1" s="93" t="s">
        <v>547</v>
      </c>
      <c r="P1" s="93" t="s">
        <v>548</v>
      </c>
      <c r="Q1" s="93" t="s">
        <v>549</v>
      </c>
      <c r="R1" s="93" t="s">
        <v>550</v>
      </c>
      <c r="S1" s="93" t="s">
        <v>551</v>
      </c>
      <c r="T1" s="93" t="s">
        <v>552</v>
      </c>
      <c r="U1" s="93" t="s">
        <v>595</v>
      </c>
      <c r="V1" s="93" t="s">
        <v>633</v>
      </c>
      <c r="W1" s="93" t="s">
        <v>635</v>
      </c>
      <c r="X1" s="93" t="s">
        <v>651</v>
      </c>
    </row>
    <row r="2" spans="1:24">
      <c r="A2" s="95" t="s">
        <v>608</v>
      </c>
      <c r="B2" s="95" t="s">
        <v>608</v>
      </c>
      <c r="C2" s="95" t="s">
        <v>608</v>
      </c>
      <c r="D2" s="95" t="s">
        <v>608</v>
      </c>
      <c r="E2" s="95" t="s">
        <v>608</v>
      </c>
      <c r="F2" s="411" t="s">
        <v>599</v>
      </c>
      <c r="G2" s="411" t="s">
        <v>599</v>
      </c>
      <c r="H2" s="411" t="s">
        <v>599</v>
      </c>
      <c r="I2" s="95" t="s">
        <v>540</v>
      </c>
      <c r="J2" s="95" t="s">
        <v>540</v>
      </c>
      <c r="K2" s="95" t="s">
        <v>540</v>
      </c>
      <c r="L2" s="95" t="s">
        <v>540</v>
      </c>
      <c r="M2" s="95" t="s">
        <v>540</v>
      </c>
      <c r="N2" s="95" t="s">
        <v>540</v>
      </c>
      <c r="O2" s="95" t="s">
        <v>540</v>
      </c>
      <c r="P2" s="95" t="s">
        <v>540</v>
      </c>
      <c r="Q2" s="95" t="s">
        <v>540</v>
      </c>
      <c r="R2" s="95" t="s">
        <v>540</v>
      </c>
      <c r="S2" s="95" t="s">
        <v>540</v>
      </c>
      <c r="T2" s="95" t="s">
        <v>540</v>
      </c>
      <c r="U2" s="95" t="s">
        <v>594</v>
      </c>
      <c r="V2" s="95" t="s">
        <v>636</v>
      </c>
      <c r="W2" s="95" t="s">
        <v>636</v>
      </c>
      <c r="X2" s="95" t="s">
        <v>660</v>
      </c>
    </row>
    <row r="3" spans="1:24">
      <c r="A3" s="95" t="s">
        <v>636</v>
      </c>
      <c r="K3" s="95" t="s">
        <v>594</v>
      </c>
      <c r="N3" s="95" t="s">
        <v>594</v>
      </c>
      <c r="P3" s="95" t="s">
        <v>608</v>
      </c>
      <c r="U3" s="95" t="s">
        <v>660</v>
      </c>
    </row>
    <row r="4" spans="1:24">
      <c r="K4" s="95" t="s">
        <v>660</v>
      </c>
      <c r="N4" s="95" t="s">
        <v>636</v>
      </c>
    </row>
    <row r="5" spans="1:24">
      <c r="N5" s="95" t="s">
        <v>660</v>
      </c>
    </row>
    <row r="8" spans="1:24">
      <c r="G8" s="414"/>
      <c r="H8" s="414"/>
      <c r="I8" s="415"/>
    </row>
    <row r="16" spans="1:24">
      <c r="W16" s="97"/>
    </row>
    <row r="17" spans="1:32">
      <c r="A17" s="93" t="s">
        <v>600</v>
      </c>
      <c r="B17" s="93" t="s">
        <v>600</v>
      </c>
      <c r="C17" s="412" t="s">
        <v>601</v>
      </c>
      <c r="D17" s="93" t="s">
        <v>609</v>
      </c>
      <c r="E17" s="416" t="s">
        <v>603</v>
      </c>
      <c r="F17" s="416" t="s">
        <v>610</v>
      </c>
      <c r="G17" s="93" t="s">
        <v>548</v>
      </c>
      <c r="H17" s="412" t="s">
        <v>611</v>
      </c>
      <c r="I17" s="410" t="s">
        <v>605</v>
      </c>
      <c r="J17" s="410" t="s">
        <v>606</v>
      </c>
      <c r="K17" s="410" t="s">
        <v>612</v>
      </c>
      <c r="L17" s="93" t="s">
        <v>541</v>
      </c>
      <c r="M17" s="93" t="s">
        <v>542</v>
      </c>
      <c r="N17" s="93" t="s">
        <v>543</v>
      </c>
      <c r="O17" s="93" t="s">
        <v>543</v>
      </c>
      <c r="P17" s="410" t="s">
        <v>656</v>
      </c>
      <c r="Q17" s="93" t="s">
        <v>544</v>
      </c>
      <c r="R17" s="93" t="s">
        <v>545</v>
      </c>
      <c r="S17" s="401" t="s">
        <v>546</v>
      </c>
      <c r="T17" s="401" t="s">
        <v>546</v>
      </c>
      <c r="U17" s="413" t="s">
        <v>634</v>
      </c>
      <c r="V17" s="413" t="s">
        <v>634</v>
      </c>
      <c r="W17" s="93" t="s">
        <v>547</v>
      </c>
      <c r="X17" s="93" t="s">
        <v>549</v>
      </c>
      <c r="Y17" s="93" t="s">
        <v>550</v>
      </c>
      <c r="Z17" s="93" t="s">
        <v>551</v>
      </c>
      <c r="AA17" s="93" t="s">
        <v>552</v>
      </c>
      <c r="AB17" s="93" t="s">
        <v>595</v>
      </c>
      <c r="AC17" s="412" t="s">
        <v>653</v>
      </c>
      <c r="AD17" s="412" t="s">
        <v>633</v>
      </c>
      <c r="AE17" s="412" t="s">
        <v>637</v>
      </c>
      <c r="AF17" s="412" t="s">
        <v>651</v>
      </c>
    </row>
    <row r="18" spans="1:32">
      <c r="A18" s="95" t="s">
        <v>608</v>
      </c>
      <c r="B18" s="95" t="s">
        <v>636</v>
      </c>
      <c r="C18" s="95" t="s">
        <v>608</v>
      </c>
      <c r="D18" s="95" t="s">
        <v>608</v>
      </c>
      <c r="E18" s="95" t="s">
        <v>608</v>
      </c>
      <c r="F18" s="95" t="s">
        <v>608</v>
      </c>
      <c r="G18" s="95" t="s">
        <v>540</v>
      </c>
      <c r="H18" s="95" t="s">
        <v>608</v>
      </c>
      <c r="I18" s="411" t="s">
        <v>599</v>
      </c>
      <c r="J18" s="411" t="s">
        <v>613</v>
      </c>
      <c r="K18" s="411" t="s">
        <v>599</v>
      </c>
      <c r="L18" s="95" t="s">
        <v>540</v>
      </c>
      <c r="M18" s="95" t="s">
        <v>540</v>
      </c>
      <c r="N18" s="95" t="s">
        <v>540</v>
      </c>
      <c r="O18" s="95" t="s">
        <v>594</v>
      </c>
      <c r="P18" s="411" t="s">
        <v>657</v>
      </c>
      <c r="Q18" s="95" t="s">
        <v>540</v>
      </c>
      <c r="R18" s="95" t="s">
        <v>540</v>
      </c>
      <c r="S18" s="95" t="s">
        <v>540</v>
      </c>
      <c r="T18" s="95" t="s">
        <v>594</v>
      </c>
      <c r="U18" s="95" t="s">
        <v>636</v>
      </c>
      <c r="V18" s="95" t="s">
        <v>650</v>
      </c>
      <c r="W18" s="95" t="s">
        <v>540</v>
      </c>
      <c r="X18" s="95" t="s">
        <v>540</v>
      </c>
      <c r="Y18" s="95" t="s">
        <v>540</v>
      </c>
      <c r="Z18" s="95" t="s">
        <v>540</v>
      </c>
      <c r="AA18" s="95" t="s">
        <v>540</v>
      </c>
      <c r="AB18" s="95" t="s">
        <v>594</v>
      </c>
      <c r="AC18" s="95" t="s">
        <v>650</v>
      </c>
      <c r="AD18" s="95" t="s">
        <v>636</v>
      </c>
      <c r="AE18" s="95" t="s">
        <v>636</v>
      </c>
      <c r="AF18" s="95" t="s">
        <v>650</v>
      </c>
    </row>
    <row r="19" spans="1:32">
      <c r="A19" s="94" t="s">
        <v>614</v>
      </c>
      <c r="B19" s="94" t="s">
        <v>638</v>
      </c>
      <c r="C19" s="94" t="s">
        <v>615</v>
      </c>
      <c r="D19" s="94" t="s">
        <v>616</v>
      </c>
      <c r="E19" s="94" t="s">
        <v>617</v>
      </c>
      <c r="F19" s="94" t="s">
        <v>618</v>
      </c>
      <c r="G19" s="96" t="s">
        <v>563</v>
      </c>
      <c r="H19" s="94" t="s">
        <v>619</v>
      </c>
      <c r="I19" s="96" t="s">
        <v>620</v>
      </c>
      <c r="J19" s="96" t="s">
        <v>621</v>
      </c>
      <c r="K19" s="96" t="s">
        <v>622</v>
      </c>
      <c r="L19" s="94" t="s">
        <v>553</v>
      </c>
      <c r="M19" s="402" t="s">
        <v>701</v>
      </c>
      <c r="N19" s="94" t="s">
        <v>554</v>
      </c>
      <c r="O19" s="402" t="s">
        <v>698</v>
      </c>
      <c r="P19" s="96" t="s">
        <v>658</v>
      </c>
      <c r="Q19" s="94" t="s">
        <v>557</v>
      </c>
      <c r="R19" s="94" t="s">
        <v>558</v>
      </c>
      <c r="S19" s="96" t="s">
        <v>559</v>
      </c>
      <c r="T19" s="402" t="s">
        <v>596</v>
      </c>
      <c r="U19" s="94" t="s">
        <v>640</v>
      </c>
      <c r="V19" s="94" t="s">
        <v>652</v>
      </c>
      <c r="W19" s="96" t="s">
        <v>547</v>
      </c>
      <c r="X19" s="94" t="s">
        <v>564</v>
      </c>
      <c r="Y19" s="94" t="s">
        <v>565</v>
      </c>
      <c r="Z19" s="94" t="s">
        <v>566</v>
      </c>
      <c r="AA19" s="94" t="s">
        <v>567</v>
      </c>
      <c r="AB19" s="402" t="s">
        <v>598</v>
      </c>
      <c r="AC19" s="94" t="s">
        <v>654</v>
      </c>
      <c r="AD19" s="94" t="s">
        <v>639</v>
      </c>
      <c r="AE19" s="94" t="s">
        <v>641</v>
      </c>
      <c r="AF19" s="94" t="s">
        <v>659</v>
      </c>
    </row>
    <row r="20" spans="1:32">
      <c r="A20" s="94" t="s">
        <v>623</v>
      </c>
      <c r="B20" s="94" t="s">
        <v>642</v>
      </c>
      <c r="C20" s="94" t="s">
        <v>624</v>
      </c>
      <c r="D20" s="94" t="s">
        <v>625</v>
      </c>
      <c r="H20" s="94" t="s">
        <v>626</v>
      </c>
      <c r="J20" s="96" t="s">
        <v>627</v>
      </c>
      <c r="K20" s="96" t="s">
        <v>628</v>
      </c>
      <c r="N20" s="94" t="s">
        <v>555</v>
      </c>
      <c r="O20" s="94" t="s">
        <v>554</v>
      </c>
      <c r="S20" s="94" t="s">
        <v>560</v>
      </c>
      <c r="T20" s="402" t="s">
        <v>597</v>
      </c>
      <c r="U20" s="94" t="s">
        <v>643</v>
      </c>
      <c r="W20" s="96"/>
      <c r="AC20" s="94" t="s">
        <v>655</v>
      </c>
      <c r="AD20" s="94" t="s">
        <v>655</v>
      </c>
    </row>
    <row r="21" spans="1:32" ht="27">
      <c r="A21" s="94" t="s">
        <v>629</v>
      </c>
      <c r="B21" s="94" t="s">
        <v>644</v>
      </c>
      <c r="D21" s="94" t="s">
        <v>630</v>
      </c>
      <c r="H21" s="96" t="s">
        <v>631</v>
      </c>
      <c r="N21" s="94" t="s">
        <v>556</v>
      </c>
      <c r="O21" s="437" t="s">
        <v>699</v>
      </c>
      <c r="Q21" s="96"/>
      <c r="R21" s="96"/>
      <c r="S21" s="94" t="s">
        <v>561</v>
      </c>
    </row>
    <row r="22" spans="1:32" ht="27">
      <c r="A22" s="94" t="s">
        <v>615</v>
      </c>
      <c r="B22" s="94" t="s">
        <v>645</v>
      </c>
      <c r="H22" s="96" t="s">
        <v>632</v>
      </c>
      <c r="N22" s="437" t="s">
        <v>700</v>
      </c>
      <c r="Q22" s="96"/>
      <c r="R22" s="96"/>
    </row>
    <row r="23" spans="1:32">
      <c r="B23" s="94" t="s">
        <v>646</v>
      </c>
      <c r="S23" s="402"/>
    </row>
    <row r="24" spans="1:32">
      <c r="B24" s="94" t="s">
        <v>647</v>
      </c>
      <c r="N24" s="97"/>
      <c r="T24" s="402"/>
    </row>
    <row r="25" spans="1:32">
      <c r="B25" s="94" t="s">
        <v>648</v>
      </c>
      <c r="S25" s="97"/>
    </row>
    <row r="26" spans="1:32" s="97" customFormat="1">
      <c r="B26" s="94" t="s">
        <v>649</v>
      </c>
      <c r="N26" s="94"/>
      <c r="S26" s="94"/>
    </row>
    <row r="33" spans="2:2">
      <c r="B33" s="397" t="s">
        <v>710</v>
      </c>
    </row>
    <row r="34" spans="2:2">
      <c r="B34" s="397" t="s">
        <v>599</v>
      </c>
    </row>
    <row r="35" spans="2:2">
      <c r="B35" s="397" t="s">
        <v>711</v>
      </c>
    </row>
    <row r="36" spans="2:2">
      <c r="B36" s="397" t="s">
        <v>712</v>
      </c>
    </row>
    <row r="37" spans="2:2">
      <c r="B37" s="397" t="s">
        <v>713</v>
      </c>
    </row>
    <row r="38" spans="2:2">
      <c r="B38" s="397" t="s">
        <v>706</v>
      </c>
    </row>
    <row r="39" spans="2:2">
      <c r="B39" s="397" t="s">
        <v>714</v>
      </c>
    </row>
    <row r="40" spans="2:2">
      <c r="B40" s="397" t="s">
        <v>715</v>
      </c>
    </row>
    <row r="41" spans="2:2">
      <c r="B41" s="397" t="s">
        <v>716</v>
      </c>
    </row>
    <row r="42" spans="2:2">
      <c r="B42" s="397" t="s">
        <v>717</v>
      </c>
    </row>
    <row r="43" spans="2:2">
      <c r="B43" s="397" t="s">
        <v>718</v>
      </c>
    </row>
    <row r="44" spans="2:2">
      <c r="B44" s="397" t="s">
        <v>719</v>
      </c>
    </row>
    <row r="45" spans="2:2">
      <c r="B45" s="397" t="s">
        <v>720</v>
      </c>
    </row>
    <row r="46" spans="2:2">
      <c r="B46" s="397" t="s">
        <v>721</v>
      </c>
    </row>
    <row r="47" spans="2:2">
      <c r="B47" s="397" t="s">
        <v>722</v>
      </c>
    </row>
  </sheetData>
  <sheetProtection selectLockedCells="1"/>
  <phoneticPr fontId="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4:C15"/>
  <sheetViews>
    <sheetView view="pageBreakPreview" zoomScale="60" zoomScaleNormal="100" workbookViewId="0"/>
  </sheetViews>
  <sheetFormatPr defaultColWidth="9" defaultRowHeight="15.75"/>
  <cols>
    <col min="1" max="1" width="3.25" style="9" customWidth="1"/>
    <col min="2" max="2" width="15.125" style="9" customWidth="1"/>
    <col min="3" max="3" width="63.625" style="9" bestFit="1" customWidth="1"/>
    <col min="4" max="16384" width="9" style="9"/>
  </cols>
  <sheetData>
    <row r="4" spans="2:3" ht="16.5" thickBot="1">
      <c r="B4" s="74" t="s">
        <v>170</v>
      </c>
    </row>
    <row r="5" spans="2:3" ht="30" customHeight="1">
      <c r="B5" s="53" t="s">
        <v>176</v>
      </c>
      <c r="C5" s="75" t="s">
        <v>177</v>
      </c>
    </row>
    <row r="6" spans="2:3" ht="18.75" customHeight="1">
      <c r="B6" s="890" t="s">
        <v>120</v>
      </c>
      <c r="C6" s="76" t="s">
        <v>178</v>
      </c>
    </row>
    <row r="7" spans="2:3" ht="18.75" customHeight="1">
      <c r="B7" s="527"/>
      <c r="C7" s="28" t="s">
        <v>179</v>
      </c>
    </row>
    <row r="8" spans="2:3" ht="18.75" customHeight="1">
      <c r="B8" s="893"/>
      <c r="C8" s="77" t="s">
        <v>180</v>
      </c>
    </row>
    <row r="9" spans="2:3" ht="18.75" customHeight="1">
      <c r="B9" s="527" t="s">
        <v>13</v>
      </c>
      <c r="C9" s="28" t="s">
        <v>178</v>
      </c>
    </row>
    <row r="10" spans="2:3" ht="18.75" customHeight="1">
      <c r="B10" s="527"/>
      <c r="C10" s="28" t="s">
        <v>181</v>
      </c>
    </row>
    <row r="11" spans="2:3" ht="18.75" customHeight="1">
      <c r="B11" s="527"/>
      <c r="C11" s="28" t="s">
        <v>182</v>
      </c>
    </row>
    <row r="12" spans="2:3" ht="18.75" customHeight="1">
      <c r="B12" s="527"/>
      <c r="C12" s="28" t="s">
        <v>183</v>
      </c>
    </row>
    <row r="13" spans="2:3" ht="18.75" customHeight="1">
      <c r="B13" s="527"/>
      <c r="C13" s="28" t="s">
        <v>184</v>
      </c>
    </row>
    <row r="14" spans="2:3" ht="18.75" customHeight="1">
      <c r="B14" s="527"/>
      <c r="C14" s="28" t="s">
        <v>185</v>
      </c>
    </row>
    <row r="15" spans="2:3" ht="18.75" customHeight="1" thickBot="1">
      <c r="B15" s="747"/>
      <c r="C15" s="27" t="s">
        <v>186</v>
      </c>
    </row>
  </sheetData>
  <sheetProtection sheet="1" objects="1" scenarios="1" selectLockedCells="1"/>
  <mergeCells count="2">
    <mergeCell ref="B9:B15"/>
    <mergeCell ref="B6:B8"/>
  </mergeCells>
  <phoneticPr fontId="2"/>
  <printOptions horizontalCentered="1"/>
  <pageMargins left="0.39370078740157483" right="0.39370078740157483" top="0.39370078740157483" bottom="0.39370078740157483" header="0.59055118110236227" footer="0.59055118110236227"/>
  <pageSetup paperSize="9" orientation="portrait" r:id="rId1"/>
  <headerFooter>
    <oddFooter>&amp;C11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W58"/>
  <sheetViews>
    <sheetView view="pageBreakPreview" zoomScale="60" zoomScaleNormal="100" workbookViewId="0"/>
  </sheetViews>
  <sheetFormatPr defaultColWidth="9" defaultRowHeight="15.75"/>
  <cols>
    <col min="1" max="1" width="3.125" style="9" customWidth="1"/>
    <col min="2" max="3" width="3.25" style="9" customWidth="1"/>
    <col min="4" max="6" width="2.875" style="9" customWidth="1"/>
    <col min="7" max="7" width="3.25" style="9" customWidth="1"/>
    <col min="8" max="11" width="2.875" style="9" customWidth="1"/>
    <col min="12" max="12" width="3.875" style="9" customWidth="1"/>
    <col min="13" max="13" width="3.375" style="9" customWidth="1"/>
    <col min="14" max="14" width="3.625" style="9" customWidth="1"/>
    <col min="15" max="21" width="2.875" style="9" customWidth="1"/>
    <col min="22" max="22" width="5.25" style="9" customWidth="1"/>
    <col min="23" max="23" width="3.375" style="9" customWidth="1"/>
    <col min="24" max="24" width="3.75" style="9" customWidth="1"/>
    <col min="25" max="25" width="3.125" style="9" customWidth="1"/>
    <col min="26" max="27" width="2.875" style="9" customWidth="1"/>
    <col min="28" max="30" width="2.5" style="9" customWidth="1"/>
    <col min="31" max="31" width="2.25" style="9" customWidth="1"/>
    <col min="32" max="33" width="2.5" style="9" customWidth="1"/>
    <col min="34" max="34" width="3.125" style="9" customWidth="1"/>
    <col min="35" max="35" width="9" style="9" hidden="1" customWidth="1"/>
    <col min="36" max="16384" width="9" style="9"/>
  </cols>
  <sheetData>
    <row r="1" spans="1:45" ht="14.25" customHeight="1"/>
    <row r="2" spans="1:45" ht="45" customHeight="1">
      <c r="A2" s="87"/>
      <c r="AI2" s="36"/>
      <c r="AJ2" s="36"/>
      <c r="AK2" s="36"/>
      <c r="AL2" s="36"/>
      <c r="AM2" s="36"/>
      <c r="AN2" s="36"/>
      <c r="AO2" s="36"/>
      <c r="AP2" s="36"/>
      <c r="AQ2" s="36"/>
      <c r="AR2" s="36"/>
      <c r="AS2" s="36"/>
    </row>
    <row r="3" spans="1:45" ht="8.25" customHeight="1">
      <c r="A3" s="87"/>
      <c r="AI3" s="36"/>
      <c r="AJ3" s="36"/>
      <c r="AK3" s="36"/>
      <c r="AL3" s="36"/>
      <c r="AM3" s="36"/>
      <c r="AN3" s="36"/>
      <c r="AO3" s="36"/>
      <c r="AP3" s="36"/>
      <c r="AQ3" s="36"/>
      <c r="AR3" s="36"/>
      <c r="AS3" s="36"/>
    </row>
    <row r="4" spans="1:45" ht="24">
      <c r="A4" s="201" t="s">
        <v>695</v>
      </c>
      <c r="AI4" s="36"/>
      <c r="AJ4" s="36"/>
      <c r="AK4" s="36"/>
      <c r="AL4" s="36"/>
      <c r="AM4" s="36"/>
      <c r="AN4" s="36"/>
      <c r="AO4" s="36"/>
      <c r="AP4" s="36"/>
      <c r="AQ4" s="36"/>
      <c r="AR4" s="36"/>
      <c r="AS4" s="36"/>
    </row>
    <row r="5" spans="1:45" ht="23.25" customHeight="1">
      <c r="A5" s="35" t="s">
        <v>42</v>
      </c>
      <c r="C5" s="736" t="str">
        <f>'Ｐ３-１'!$Q$4</f>
        <v>－</v>
      </c>
      <c r="D5" s="736"/>
      <c r="E5" s="736"/>
      <c r="F5" s="736"/>
      <c r="G5" s="736"/>
      <c r="H5" s="736"/>
      <c r="I5" s="736"/>
      <c r="J5" s="80" t="s">
        <v>219</v>
      </c>
      <c r="M5" s="736" t="str">
        <f>'Ｐ３-１'!$Q$8</f>
        <v>－</v>
      </c>
      <c r="N5" s="736"/>
      <c r="O5" s="736"/>
      <c r="P5" s="736"/>
      <c r="Q5" s="736"/>
      <c r="R5" s="736"/>
      <c r="S5" s="736"/>
      <c r="T5" s="736"/>
      <c r="U5" s="35" t="s">
        <v>694</v>
      </c>
      <c r="V5" s="436"/>
      <c r="Z5" s="199"/>
      <c r="AA5" s="80"/>
      <c r="AD5" s="35"/>
      <c r="AE5" s="36"/>
      <c r="AF5" s="36"/>
      <c r="AG5" s="36"/>
      <c r="AH5" s="36"/>
      <c r="AI5" s="36"/>
      <c r="AJ5" s="36"/>
      <c r="AK5" s="36"/>
      <c r="AL5" s="36"/>
      <c r="AM5" s="36"/>
      <c r="AN5" s="36"/>
      <c r="AO5" s="36"/>
    </row>
    <row r="6" spans="1:45" ht="28.5" customHeight="1">
      <c r="A6" s="35"/>
      <c r="C6" s="434"/>
      <c r="D6" s="434"/>
      <c r="E6" s="434"/>
      <c r="F6" s="434"/>
      <c r="G6" s="434"/>
      <c r="H6" s="434"/>
      <c r="I6" s="434"/>
      <c r="J6" s="80"/>
      <c r="M6" s="434"/>
      <c r="N6" s="434"/>
      <c r="O6" s="434"/>
      <c r="P6" s="434"/>
      <c r="Q6" s="434"/>
      <c r="R6" s="434"/>
      <c r="S6" s="434"/>
      <c r="T6" s="434"/>
      <c r="U6" s="434"/>
      <c r="V6" s="434"/>
      <c r="W6" s="35"/>
      <c r="Z6" s="435"/>
      <c r="AA6" s="80"/>
      <c r="AD6" s="35"/>
      <c r="AE6" s="36"/>
      <c r="AF6" s="36"/>
      <c r="AG6" s="36"/>
      <c r="AH6" s="36"/>
      <c r="AI6" s="35" t="str">
        <f>IF('Ｐ３-３'!AK4="－","の水位情報や気象情報を入手しましょう。","（　　　　"&amp;'Ｐ３-３'!AK4&amp;"　　　　）の（　　　　　"&amp;'Ｐ３-３'!AK8&amp;"　　　　　）観測所")</f>
        <v>の水位情報や気象情報を入手しましょう。</v>
      </c>
      <c r="AJ6" s="36"/>
      <c r="AK6" s="36"/>
      <c r="AL6" s="36"/>
      <c r="AM6" s="36"/>
      <c r="AN6" s="36"/>
      <c r="AO6" s="36"/>
    </row>
    <row r="7" spans="1:45" ht="9" customHeight="1">
      <c r="B7" s="87"/>
      <c r="AI7" s="36"/>
      <c r="AJ7" s="36"/>
      <c r="AK7" s="36"/>
      <c r="AL7" s="36"/>
      <c r="AM7" s="36"/>
      <c r="AN7" s="36"/>
      <c r="AO7" s="36"/>
      <c r="AP7" s="36"/>
      <c r="AQ7" s="36"/>
      <c r="AR7" s="36"/>
      <c r="AS7" s="36"/>
    </row>
    <row r="8" spans="1:45" s="80" customFormat="1" ht="24">
      <c r="F8" s="35"/>
      <c r="G8" s="180"/>
      <c r="H8" s="80" t="s">
        <v>242</v>
      </c>
      <c r="I8" s="736" t="str">
        <f>IF(コントロールシート!$N$40="","",コントロールシート!$N$40)</f>
        <v/>
      </c>
      <c r="J8" s="736"/>
      <c r="K8" s="736"/>
      <c r="L8" s="736"/>
      <c r="M8" s="736"/>
      <c r="N8" s="736"/>
      <c r="O8" s="736"/>
      <c r="P8" s="736"/>
      <c r="Q8" s="736"/>
      <c r="R8" s="80" t="s">
        <v>46</v>
      </c>
      <c r="S8" s="35" t="s">
        <v>284</v>
      </c>
      <c r="U8" s="81"/>
      <c r="W8" s="736" t="str">
        <f>IF(コントロールシート!$X$40="","",コントロールシート!$X$40)</f>
        <v/>
      </c>
      <c r="X8" s="736"/>
      <c r="Y8" s="736"/>
      <c r="Z8" s="736"/>
      <c r="AA8" s="736"/>
      <c r="AB8" s="736"/>
      <c r="AC8" s="736"/>
      <c r="AD8" s="736"/>
      <c r="AE8" s="736"/>
      <c r="AF8" s="736"/>
      <c r="AG8" s="736"/>
      <c r="AH8" s="80" t="s">
        <v>46</v>
      </c>
      <c r="AI8" s="36"/>
      <c r="AJ8" s="36"/>
      <c r="AK8" s="36"/>
      <c r="AL8" s="36"/>
      <c r="AM8" s="36"/>
      <c r="AN8" s="36"/>
      <c r="AO8" s="36"/>
      <c r="AP8" s="36"/>
      <c r="AQ8" s="36"/>
      <c r="AR8" s="36"/>
      <c r="AS8" s="36"/>
    </row>
    <row r="9" spans="1:45" ht="12.75" customHeight="1">
      <c r="AI9" s="36"/>
      <c r="AJ9" s="36"/>
      <c r="AK9" s="36"/>
      <c r="AL9" s="36"/>
      <c r="AM9" s="36"/>
      <c r="AN9" s="36"/>
      <c r="AO9" s="36"/>
      <c r="AP9" s="36"/>
      <c r="AQ9" s="36"/>
      <c r="AR9" s="36"/>
      <c r="AS9" s="36"/>
    </row>
    <row r="10" spans="1:45" ht="15.75" customHeight="1">
      <c r="AI10" s="36"/>
      <c r="AJ10" s="36"/>
      <c r="AK10" s="36"/>
      <c r="AL10" s="36"/>
      <c r="AM10" s="36"/>
      <c r="AN10" s="36"/>
      <c r="AO10" s="36"/>
      <c r="AP10" s="36"/>
      <c r="AQ10" s="36"/>
      <c r="AR10" s="36"/>
      <c r="AS10" s="36"/>
    </row>
    <row r="11" spans="1:45">
      <c r="AI11" s="36"/>
      <c r="AJ11" s="36"/>
      <c r="AK11" s="36"/>
      <c r="AL11" s="36"/>
      <c r="AM11" s="36"/>
      <c r="AN11" s="36"/>
      <c r="AO11" s="36"/>
      <c r="AP11" s="36"/>
      <c r="AQ11" s="36"/>
      <c r="AR11" s="36"/>
      <c r="AS11" s="36"/>
    </row>
    <row r="12" spans="1:45">
      <c r="AI12" s="36"/>
      <c r="AJ12" s="36"/>
      <c r="AK12" s="36"/>
      <c r="AL12" s="36"/>
      <c r="AM12" s="36"/>
      <c r="AN12" s="36"/>
      <c r="AO12" s="36"/>
      <c r="AP12" s="36"/>
      <c r="AQ12" s="36"/>
      <c r="AR12" s="36"/>
      <c r="AS12" s="36"/>
    </row>
    <row r="13" spans="1:45">
      <c r="AI13" s="36"/>
      <c r="AJ13" s="36"/>
      <c r="AK13" s="36"/>
      <c r="AL13" s="36"/>
      <c r="AM13" s="36"/>
      <c r="AN13" s="36"/>
      <c r="AO13" s="36"/>
      <c r="AP13" s="36"/>
      <c r="AQ13" s="36"/>
      <c r="AR13" s="36"/>
      <c r="AS13" s="36"/>
    </row>
    <row r="14" spans="1:45">
      <c r="AI14" s="36"/>
      <c r="AJ14" s="36"/>
      <c r="AK14" s="36"/>
      <c r="AL14" s="36"/>
      <c r="AM14" s="36"/>
      <c r="AN14" s="36"/>
      <c r="AO14" s="36"/>
      <c r="AP14" s="36"/>
      <c r="AQ14" s="36"/>
      <c r="AR14" s="36"/>
      <c r="AS14" s="36"/>
    </row>
    <row r="15" spans="1:45">
      <c r="AI15" s="36"/>
      <c r="AJ15" s="36"/>
      <c r="AK15" s="36"/>
      <c r="AL15" s="36"/>
      <c r="AM15" s="36"/>
      <c r="AN15" s="36"/>
      <c r="AO15" s="36"/>
      <c r="AP15" s="36"/>
      <c r="AQ15" s="36"/>
      <c r="AR15" s="36"/>
      <c r="AS15" s="36"/>
    </row>
    <row r="16" spans="1:45" ht="15.75" customHeight="1">
      <c r="AI16" s="36"/>
      <c r="AJ16" s="36"/>
      <c r="AK16" s="36"/>
      <c r="AL16" s="36"/>
      <c r="AM16" s="36"/>
      <c r="AN16" s="36"/>
      <c r="AO16" s="36"/>
      <c r="AP16" s="36"/>
      <c r="AQ16" s="36"/>
      <c r="AR16" s="36"/>
      <c r="AS16" s="36"/>
    </row>
    <row r="17" spans="35:45">
      <c r="AI17" s="36"/>
      <c r="AJ17" s="36"/>
      <c r="AK17" s="36"/>
      <c r="AL17" s="36"/>
      <c r="AM17" s="36"/>
      <c r="AN17" s="36"/>
      <c r="AO17" s="36"/>
      <c r="AP17" s="36"/>
      <c r="AQ17" s="36"/>
      <c r="AR17" s="36"/>
      <c r="AS17" s="36"/>
    </row>
    <row r="18" spans="35:45">
      <c r="AI18" s="36"/>
      <c r="AJ18" s="36"/>
      <c r="AK18" s="36"/>
      <c r="AL18" s="36"/>
      <c r="AM18" s="36"/>
      <c r="AN18" s="36"/>
      <c r="AO18" s="36"/>
      <c r="AP18" s="36"/>
      <c r="AQ18" s="36"/>
      <c r="AR18" s="36"/>
      <c r="AS18" s="36"/>
    </row>
    <row r="19" spans="35:45">
      <c r="AI19" s="36"/>
      <c r="AJ19" s="36"/>
      <c r="AK19" s="36"/>
      <c r="AL19" s="36"/>
      <c r="AM19" s="36"/>
      <c r="AN19" s="36"/>
      <c r="AO19" s="36"/>
      <c r="AP19" s="36"/>
      <c r="AQ19" s="36"/>
      <c r="AR19" s="36"/>
      <c r="AS19" s="36"/>
    </row>
    <row r="20" spans="35:45">
      <c r="AI20" s="36"/>
      <c r="AJ20" s="36"/>
      <c r="AK20" s="36"/>
      <c r="AL20" s="36"/>
      <c r="AM20" s="36"/>
      <c r="AN20" s="36"/>
      <c r="AO20" s="36"/>
      <c r="AP20" s="36"/>
      <c r="AQ20" s="36"/>
      <c r="AR20" s="36"/>
      <c r="AS20" s="36"/>
    </row>
    <row r="21" spans="35:45" ht="15.75" customHeight="1">
      <c r="AI21" s="36"/>
      <c r="AJ21" s="36"/>
      <c r="AK21" s="36"/>
      <c r="AL21" s="36"/>
      <c r="AM21" s="36"/>
      <c r="AN21" s="36"/>
      <c r="AO21" s="36"/>
      <c r="AP21" s="36"/>
      <c r="AQ21" s="36"/>
      <c r="AR21" s="36"/>
      <c r="AS21" s="36"/>
    </row>
    <row r="22" spans="35:45">
      <c r="AI22" s="36"/>
      <c r="AJ22" s="36"/>
      <c r="AK22" s="36"/>
      <c r="AL22" s="36"/>
      <c r="AM22" s="36"/>
      <c r="AN22" s="36"/>
      <c r="AO22" s="36"/>
      <c r="AP22" s="36"/>
      <c r="AQ22" s="36"/>
      <c r="AR22" s="36"/>
      <c r="AS22" s="36"/>
    </row>
    <row r="23" spans="35:45">
      <c r="AI23" s="36"/>
      <c r="AJ23" s="36"/>
      <c r="AK23" s="36"/>
      <c r="AL23" s="36"/>
      <c r="AM23" s="36"/>
      <c r="AN23" s="36"/>
      <c r="AO23" s="36"/>
      <c r="AP23" s="36"/>
      <c r="AQ23" s="36"/>
      <c r="AR23" s="36"/>
      <c r="AS23" s="36"/>
    </row>
    <row r="24" spans="35:45">
      <c r="AI24" s="36"/>
      <c r="AJ24" s="36"/>
      <c r="AK24" s="36"/>
      <c r="AL24" s="36"/>
      <c r="AM24" s="36"/>
      <c r="AN24" s="36"/>
      <c r="AO24" s="36"/>
      <c r="AP24" s="36"/>
      <c r="AQ24" s="36"/>
      <c r="AR24" s="36"/>
      <c r="AS24" s="36"/>
    </row>
    <row r="25" spans="35:45">
      <c r="AI25" s="36"/>
      <c r="AJ25" s="36"/>
      <c r="AK25" s="36"/>
      <c r="AL25" s="36"/>
      <c r="AM25" s="36"/>
      <c r="AN25" s="36"/>
      <c r="AO25" s="36"/>
      <c r="AP25" s="36"/>
      <c r="AQ25" s="36"/>
      <c r="AR25" s="36"/>
      <c r="AS25" s="36"/>
    </row>
    <row r="26" spans="35:45">
      <c r="AI26" s="36"/>
      <c r="AJ26" s="36"/>
      <c r="AK26" s="36"/>
      <c r="AL26" s="36"/>
      <c r="AM26" s="36"/>
      <c r="AN26" s="36"/>
      <c r="AO26" s="36"/>
      <c r="AP26" s="36"/>
      <c r="AQ26" s="36"/>
      <c r="AR26" s="36"/>
      <c r="AS26" s="36"/>
    </row>
    <row r="27" spans="35:45">
      <c r="AI27" s="36"/>
      <c r="AJ27" s="36"/>
      <c r="AK27" s="36"/>
      <c r="AL27" s="36"/>
      <c r="AM27" s="36"/>
      <c r="AN27" s="36"/>
      <c r="AO27" s="36"/>
      <c r="AP27" s="36"/>
      <c r="AQ27" s="36"/>
      <c r="AR27" s="36"/>
      <c r="AS27" s="36"/>
    </row>
    <row r="28" spans="35:45">
      <c r="AI28" s="36"/>
      <c r="AJ28" s="36"/>
      <c r="AK28" s="36"/>
      <c r="AL28" s="36"/>
      <c r="AM28" s="36"/>
      <c r="AN28" s="36"/>
      <c r="AO28" s="36"/>
      <c r="AP28" s="36"/>
      <c r="AQ28" s="36"/>
      <c r="AR28" s="36"/>
      <c r="AS28" s="36"/>
    </row>
    <row r="29" spans="35:45">
      <c r="AI29" s="36"/>
      <c r="AJ29" s="36"/>
      <c r="AK29" s="36"/>
      <c r="AL29" s="36"/>
      <c r="AM29" s="36"/>
      <c r="AN29" s="36"/>
      <c r="AO29" s="36"/>
      <c r="AP29" s="36"/>
      <c r="AQ29" s="36"/>
      <c r="AR29" s="36"/>
      <c r="AS29" s="36"/>
    </row>
    <row r="30" spans="35:45">
      <c r="AI30" s="36"/>
      <c r="AJ30" s="36"/>
      <c r="AK30" s="36"/>
      <c r="AL30" s="36"/>
      <c r="AM30" s="36"/>
      <c r="AN30" s="36"/>
      <c r="AO30" s="36"/>
      <c r="AP30" s="36"/>
      <c r="AQ30" s="36"/>
      <c r="AR30" s="36"/>
      <c r="AS30" s="36"/>
    </row>
    <row r="31" spans="35:45">
      <c r="AI31" s="36"/>
      <c r="AJ31" s="36"/>
      <c r="AK31" s="36"/>
      <c r="AL31" s="36"/>
      <c r="AM31" s="36"/>
      <c r="AN31" s="36"/>
      <c r="AO31" s="36"/>
      <c r="AP31" s="36"/>
      <c r="AQ31"/>
      <c r="AR31" s="36"/>
      <c r="AS31" s="36"/>
    </row>
    <row r="32" spans="35:45">
      <c r="AI32" s="36"/>
      <c r="AJ32" s="36"/>
      <c r="AK32" s="36"/>
      <c r="AL32" s="36"/>
      <c r="AM32" s="36"/>
      <c r="AN32" s="36"/>
      <c r="AO32" s="36"/>
      <c r="AP32" s="36"/>
      <c r="AQ32" s="36"/>
      <c r="AR32" s="36"/>
      <c r="AS32" s="36"/>
    </row>
    <row r="33" spans="4:49">
      <c r="AI33" s="36"/>
      <c r="AJ33" s="36"/>
      <c r="AK33" s="36"/>
      <c r="AL33" s="36"/>
      <c r="AM33" s="36"/>
      <c r="AN33" s="36"/>
      <c r="AO33" s="36"/>
      <c r="AP33" s="36"/>
      <c r="AQ33" s="36"/>
      <c r="AR33" s="36"/>
      <c r="AS33" s="36"/>
    </row>
    <row r="34" spans="4:49">
      <c r="AI34" s="36"/>
      <c r="AJ34" s="36"/>
      <c r="AK34" s="36"/>
      <c r="AL34" s="36"/>
      <c r="AM34" s="36"/>
      <c r="AN34" s="36"/>
      <c r="AO34" s="36"/>
      <c r="AP34" s="36"/>
      <c r="AQ34" s="36"/>
      <c r="AR34" s="36"/>
      <c r="AS34" s="36"/>
      <c r="AW34"/>
    </row>
    <row r="35" spans="4:49">
      <c r="AI35" s="36"/>
      <c r="AJ35" s="36"/>
      <c r="AK35" s="36"/>
      <c r="AL35" s="36"/>
      <c r="AM35" s="36"/>
      <c r="AN35" s="36"/>
      <c r="AO35" s="36"/>
      <c r="AP35" s="36"/>
      <c r="AQ35" s="36"/>
      <c r="AR35" s="36"/>
      <c r="AS35" s="36"/>
    </row>
    <row r="36" spans="4:49">
      <c r="AI36" s="36"/>
      <c r="AJ36" s="36"/>
      <c r="AK36" s="36"/>
      <c r="AL36" s="36"/>
      <c r="AM36" s="36"/>
      <c r="AN36" s="36"/>
      <c r="AO36" s="36"/>
      <c r="AP36" s="36"/>
      <c r="AQ36" s="36"/>
      <c r="AR36" s="36"/>
      <c r="AS36" s="36"/>
    </row>
    <row r="37" spans="4:49" ht="15.75" customHeight="1">
      <c r="AI37" s="36"/>
      <c r="AJ37" s="36"/>
      <c r="AK37" s="36"/>
      <c r="AL37" s="36"/>
      <c r="AM37" s="36"/>
      <c r="AN37" s="36"/>
      <c r="AO37" s="36"/>
      <c r="AP37" s="36"/>
      <c r="AQ37" s="36"/>
      <c r="AR37" s="36"/>
      <c r="AS37" s="36"/>
    </row>
    <row r="38" spans="4:49" ht="15.75" customHeight="1">
      <c r="AI38" s="36"/>
      <c r="AJ38" s="36"/>
      <c r="AK38" s="36"/>
      <c r="AL38" s="36"/>
      <c r="AM38" s="36"/>
      <c r="AN38" s="36"/>
      <c r="AO38" s="36"/>
      <c r="AP38" s="36"/>
      <c r="AQ38" s="36"/>
      <c r="AR38" s="36"/>
      <c r="AS38" s="36"/>
    </row>
    <row r="39" spans="4:49" ht="15.75" customHeight="1">
      <c r="AI39" s="36"/>
      <c r="AJ39" s="36"/>
      <c r="AK39" s="36"/>
      <c r="AL39" s="36"/>
      <c r="AM39" s="36"/>
      <c r="AN39" s="36"/>
      <c r="AO39" s="36"/>
      <c r="AP39" s="36"/>
      <c r="AQ39" s="36"/>
      <c r="AR39" s="36"/>
      <c r="AS39" s="36"/>
    </row>
    <row r="40" spans="4:49" ht="15.75" customHeight="1">
      <c r="AI40" s="36"/>
      <c r="AJ40" s="36"/>
      <c r="AK40" s="36"/>
      <c r="AL40" s="36"/>
      <c r="AM40" s="36"/>
      <c r="AN40" s="36"/>
      <c r="AO40" s="36"/>
      <c r="AP40" s="36"/>
      <c r="AQ40" s="36"/>
      <c r="AR40" s="36"/>
      <c r="AS40" s="36"/>
    </row>
    <row r="41" spans="4:49" ht="15.75" customHeight="1">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36"/>
      <c r="AJ41" s="36"/>
      <c r="AK41" s="36"/>
      <c r="AL41" s="36"/>
      <c r="AM41" s="36"/>
      <c r="AN41" s="36"/>
      <c r="AO41" s="36"/>
      <c r="AP41" s="36"/>
      <c r="AQ41" s="36"/>
      <c r="AR41" s="36"/>
      <c r="AS41" s="36"/>
    </row>
    <row r="42" spans="4:49" ht="15.75" customHeight="1">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36"/>
      <c r="AJ42" s="36"/>
      <c r="AK42" s="36"/>
      <c r="AL42" s="36"/>
      <c r="AM42" s="36"/>
      <c r="AN42" s="36"/>
      <c r="AO42" s="36"/>
      <c r="AP42" s="36"/>
      <c r="AQ42" s="36"/>
      <c r="AR42" s="36"/>
      <c r="AS42" s="36"/>
    </row>
    <row r="43" spans="4:49" ht="15.75" customHeight="1">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36"/>
      <c r="AJ43" s="36"/>
      <c r="AK43" s="36"/>
      <c r="AL43" s="36"/>
      <c r="AM43" s="36"/>
      <c r="AN43" s="36"/>
      <c r="AO43" s="36"/>
      <c r="AP43" s="36"/>
      <c r="AQ43" s="36"/>
      <c r="AR43" s="36"/>
      <c r="AS43" s="36"/>
    </row>
    <row r="44" spans="4:49" ht="15.75" customHeight="1">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36"/>
      <c r="AJ44" s="36"/>
      <c r="AK44" s="36"/>
      <c r="AL44" s="36"/>
      <c r="AM44" s="36"/>
      <c r="AN44" s="36"/>
      <c r="AO44" s="36"/>
      <c r="AP44" s="36"/>
      <c r="AQ44" s="36"/>
      <c r="AR44" s="36"/>
      <c r="AS44" s="36"/>
    </row>
    <row r="45" spans="4:49" ht="15.75" customHeight="1">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36"/>
      <c r="AJ45" s="36"/>
      <c r="AK45" s="36"/>
      <c r="AL45" s="36"/>
      <c r="AM45" s="36"/>
      <c r="AN45" s="36"/>
      <c r="AO45" s="36"/>
      <c r="AP45" s="36"/>
      <c r="AQ45" s="36"/>
      <c r="AR45" s="36"/>
      <c r="AS45" s="36"/>
    </row>
    <row r="46" spans="4:49">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36"/>
      <c r="AJ46" s="36"/>
      <c r="AK46" s="36"/>
      <c r="AL46" s="36"/>
      <c r="AM46" s="36"/>
      <c r="AN46" s="36"/>
      <c r="AO46" s="36"/>
      <c r="AP46" s="36"/>
      <c r="AQ46" s="36"/>
      <c r="AR46" s="36"/>
      <c r="AS46" s="36"/>
    </row>
    <row r="47" spans="4:49">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36"/>
      <c r="AJ47" s="36"/>
      <c r="AK47" s="36"/>
      <c r="AL47" s="36"/>
      <c r="AM47" s="36"/>
      <c r="AN47" s="36"/>
      <c r="AO47" s="36"/>
      <c r="AP47" s="36"/>
      <c r="AQ47" s="36"/>
      <c r="AR47" s="36"/>
      <c r="AS47" s="36"/>
    </row>
    <row r="48" spans="4:49">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36"/>
      <c r="AJ48" s="36"/>
      <c r="AK48" s="36"/>
      <c r="AL48" s="36"/>
      <c r="AM48" s="36"/>
      <c r="AN48" s="36"/>
      <c r="AO48" s="36"/>
      <c r="AP48" s="36"/>
      <c r="AQ48" s="36"/>
      <c r="AR48" s="36"/>
      <c r="AS48" s="36"/>
    </row>
    <row r="49" spans="2:45">
      <c r="D49" s="14"/>
      <c r="E49" s="14"/>
      <c r="H49" s="14"/>
      <c r="I49" s="14"/>
      <c r="J49" s="14"/>
      <c r="K49" s="14"/>
      <c r="L49" s="14"/>
      <c r="M49" s="14"/>
      <c r="N49" s="14"/>
      <c r="O49" s="14"/>
      <c r="P49" s="14"/>
      <c r="Q49"/>
      <c r="R49" s="14"/>
      <c r="S49" s="14"/>
      <c r="T49" s="14"/>
      <c r="U49" s="14"/>
      <c r="V49" s="14"/>
      <c r="W49" s="14"/>
      <c r="X49" s="14"/>
      <c r="Y49" s="14"/>
      <c r="Z49"/>
      <c r="AB49" s="14"/>
      <c r="AC49" s="14"/>
      <c r="AD49" s="14"/>
      <c r="AE49" s="14"/>
      <c r="AF49" s="14"/>
      <c r="AG49" s="14"/>
      <c r="AH49" s="14"/>
      <c r="AI49" s="36"/>
      <c r="AJ49" s="36"/>
      <c r="AK49" s="36"/>
      <c r="AL49" s="36"/>
      <c r="AM49" s="36"/>
      <c r="AN49" s="36"/>
      <c r="AO49" s="36"/>
      <c r="AP49" s="36"/>
      <c r="AQ49" s="36"/>
      <c r="AR49" s="36"/>
      <c r="AS49" s="36"/>
    </row>
    <row r="50" spans="2:45">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36"/>
      <c r="AJ50" s="36"/>
      <c r="AK50" s="36"/>
      <c r="AL50" s="36"/>
      <c r="AM50" s="36"/>
      <c r="AN50"/>
      <c r="AO50" s="36"/>
      <c r="AP50" s="36"/>
      <c r="AQ50" s="36"/>
      <c r="AR50" s="36"/>
      <c r="AS50" s="36"/>
    </row>
    <row r="51" spans="2:45">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I51" s="36"/>
      <c r="AJ51" s="36"/>
      <c r="AK51" s="36"/>
      <c r="AL51" s="36"/>
      <c r="AM51" s="36"/>
      <c r="AN51" s="36"/>
      <c r="AO51" s="36"/>
      <c r="AP51" s="36"/>
      <c r="AQ51" s="36"/>
      <c r="AR51" s="36"/>
      <c r="AS51" s="36"/>
    </row>
    <row r="52" spans="2:45">
      <c r="B52" s="198"/>
      <c r="AI52" s="36"/>
      <c r="AJ52" s="36"/>
      <c r="AK52" s="36"/>
      <c r="AL52" s="36"/>
      <c r="AM52" s="36"/>
      <c r="AN52" s="36"/>
      <c r="AO52" s="36"/>
      <c r="AP52" s="36"/>
      <c r="AQ52" s="36"/>
      <c r="AR52" s="36"/>
      <c r="AS52" s="36"/>
    </row>
    <row r="53" spans="2:45">
      <c r="AI53" s="36"/>
      <c r="AJ53" s="36"/>
      <c r="AK53" s="36"/>
      <c r="AL53" s="36"/>
      <c r="AM53" s="36"/>
      <c r="AN53" s="36"/>
      <c r="AO53" s="36"/>
      <c r="AP53" s="36"/>
      <c r="AQ53" s="36"/>
      <c r="AR53" s="36"/>
      <c r="AS53" s="36"/>
    </row>
    <row r="54" spans="2:45">
      <c r="AI54" s="36"/>
      <c r="AJ54" s="36"/>
      <c r="AK54" s="36"/>
      <c r="AL54" s="36"/>
      <c r="AM54" s="36"/>
      <c r="AN54" s="36"/>
      <c r="AO54" s="36"/>
      <c r="AP54" s="36"/>
      <c r="AQ54" s="36"/>
      <c r="AR54" s="36"/>
      <c r="AS54" s="36"/>
    </row>
    <row r="55" spans="2:45">
      <c r="X55"/>
      <c r="AI55" s="36"/>
      <c r="AJ55" s="36"/>
      <c r="AK55" s="36"/>
      <c r="AL55" s="36"/>
      <c r="AM55" s="36"/>
      <c r="AN55" s="36"/>
      <c r="AO55" s="36"/>
      <c r="AP55" s="36"/>
      <c r="AQ55" s="36"/>
      <c r="AR55" s="36"/>
      <c r="AS55" s="36"/>
    </row>
    <row r="56" spans="2:45">
      <c r="E56"/>
      <c r="N56"/>
    </row>
    <row r="57" spans="2:45">
      <c r="F57"/>
    </row>
    <row r="58" spans="2:45">
      <c r="R58"/>
    </row>
  </sheetData>
  <sheetProtection sheet="1" objects="1" scenarios="1" selectLockedCells="1"/>
  <mergeCells count="4">
    <mergeCell ref="C5:I5"/>
    <mergeCell ref="W8:AG8"/>
    <mergeCell ref="I8:Q8"/>
    <mergeCell ref="M5:T5"/>
  </mergeCells>
  <phoneticPr fontId="2"/>
  <pageMargins left="0.19685039370078741" right="0" top="0" bottom="0" header="0" footer="0"/>
  <pageSetup paperSize="9" scale="98"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N61"/>
  <sheetViews>
    <sheetView view="pageBreakPreview" zoomScale="60" zoomScaleNormal="100" workbookViewId="0"/>
  </sheetViews>
  <sheetFormatPr defaultColWidth="9" defaultRowHeight="15.75"/>
  <cols>
    <col min="1" max="28" width="2.5" style="9" customWidth="1"/>
    <col min="29" max="29" width="2.875" style="9" customWidth="1"/>
    <col min="30" max="43" width="2.5" style="9" customWidth="1"/>
    <col min="44" max="16384" width="9" style="9"/>
  </cols>
  <sheetData>
    <row r="1" spans="1:40" ht="60.75" customHeight="1"/>
    <row r="2" spans="1:40" ht="45" customHeight="1"/>
    <row r="3" spans="1:40" ht="8.25" customHeight="1"/>
    <row r="4" spans="1:40" ht="24" customHeight="1"/>
    <row r="5" spans="1:40" ht="15.75" customHeight="1"/>
    <row r="6" spans="1:40" s="80" customFormat="1" ht="15.75" customHeight="1">
      <c r="A6" s="35"/>
      <c r="B6" s="35"/>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6" customHeight="1">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row>
    <row r="8" spans="1:40" ht="24" customHeight="1">
      <c r="W8" s="14"/>
      <c r="X8" s="14"/>
      <c r="Y8" s="14"/>
      <c r="Z8" s="14"/>
      <c r="AA8" s="14"/>
      <c r="AB8" s="14"/>
      <c r="AC8" s="14"/>
      <c r="AD8" s="14"/>
      <c r="AE8" s="14"/>
      <c r="AF8" s="14"/>
      <c r="AG8" s="14"/>
      <c r="AH8" s="14"/>
      <c r="AI8" s="14"/>
      <c r="AJ8" s="14"/>
      <c r="AK8" s="14"/>
      <c r="AL8" s="14"/>
      <c r="AM8" s="14"/>
      <c r="AN8" s="14"/>
    </row>
    <row r="9" spans="1:40" ht="12" customHeight="1">
      <c r="W9" s="14"/>
      <c r="X9" s="14"/>
      <c r="Y9" s="14"/>
      <c r="Z9" s="14"/>
      <c r="AA9" s="14"/>
      <c r="AB9" s="14"/>
      <c r="AC9" s="14"/>
      <c r="AD9" s="14"/>
      <c r="AE9" s="14"/>
      <c r="AF9" s="14"/>
      <c r="AG9" s="14"/>
      <c r="AH9" s="14"/>
      <c r="AI9" s="14"/>
      <c r="AJ9" s="14"/>
      <c r="AK9" s="14"/>
      <c r="AL9" s="14"/>
      <c r="AM9" s="14"/>
      <c r="AN9" s="14"/>
    </row>
    <row r="10" spans="1:40">
      <c r="S10" s="83"/>
      <c r="T10" s="82"/>
      <c r="W10" s="14"/>
      <c r="X10" s="14"/>
      <c r="Y10" s="14"/>
      <c r="Z10" s="14"/>
      <c r="AA10" s="14"/>
      <c r="AB10" s="14"/>
      <c r="AC10" s="14"/>
      <c r="AD10" s="14"/>
      <c r="AE10" s="14"/>
      <c r="AF10" s="14"/>
      <c r="AG10" s="14"/>
      <c r="AH10" s="14"/>
      <c r="AI10" s="14"/>
      <c r="AJ10" s="14"/>
      <c r="AK10" s="14"/>
      <c r="AL10" s="14"/>
      <c r="AM10" s="14"/>
      <c r="AN10" s="14"/>
    </row>
    <row r="11" spans="1:40">
      <c r="S11" s="83"/>
      <c r="T11" s="82"/>
      <c r="W11" s="14"/>
      <c r="X11" s="14"/>
      <c r="Y11" s="14"/>
      <c r="Z11" s="14"/>
      <c r="AA11" s="14"/>
      <c r="AB11" s="14"/>
      <c r="AC11" s="14"/>
      <c r="AD11" s="14"/>
      <c r="AE11" s="14"/>
      <c r="AF11" s="14"/>
      <c r="AG11" s="14"/>
      <c r="AH11" s="14"/>
      <c r="AI11" s="14"/>
      <c r="AJ11" s="14"/>
      <c r="AK11" s="14"/>
      <c r="AL11" s="14"/>
      <c r="AM11" s="14"/>
      <c r="AN11" s="14"/>
    </row>
    <row r="12" spans="1:40">
      <c r="S12" s="83"/>
      <c r="T12" s="82"/>
      <c r="W12" s="14"/>
      <c r="X12" s="14"/>
      <c r="Y12" s="14"/>
      <c r="Z12" s="14"/>
      <c r="AA12" s="14"/>
      <c r="AB12" s="14"/>
      <c r="AC12" s="14"/>
      <c r="AD12" s="14"/>
      <c r="AE12" s="14"/>
      <c r="AF12" s="14"/>
      <c r="AG12" s="14"/>
      <c r="AH12" s="14"/>
      <c r="AI12" s="14"/>
      <c r="AJ12" s="14"/>
      <c r="AK12" s="14"/>
      <c r="AL12" s="14"/>
      <c r="AM12" s="14"/>
      <c r="AN12" s="14"/>
    </row>
    <row r="13" spans="1:40">
      <c r="S13" s="83"/>
      <c r="T13" s="82"/>
      <c r="W13" s="14"/>
      <c r="X13" s="14"/>
      <c r="Y13" s="14"/>
      <c r="Z13" s="14"/>
      <c r="AA13" s="14"/>
      <c r="AB13" s="14"/>
      <c r="AC13" s="14"/>
      <c r="AD13" s="14"/>
      <c r="AE13" s="14"/>
      <c r="AF13" s="14"/>
      <c r="AG13" s="14"/>
      <c r="AH13" s="14"/>
      <c r="AI13" s="14"/>
      <c r="AJ13" s="14"/>
      <c r="AK13" s="14"/>
      <c r="AL13" s="14"/>
      <c r="AM13" s="14"/>
      <c r="AN13" s="14"/>
    </row>
    <row r="14" spans="1:40" ht="15.75" customHeight="1">
      <c r="S14" s="83"/>
      <c r="T14" s="82"/>
      <c r="W14" s="14"/>
      <c r="X14" s="14"/>
      <c r="Y14" s="14"/>
      <c r="Z14" s="14"/>
      <c r="AA14" s="14"/>
      <c r="AB14" s="14"/>
      <c r="AC14" s="14"/>
      <c r="AD14" s="14"/>
      <c r="AE14" s="14"/>
      <c r="AF14" s="14"/>
      <c r="AG14" s="14"/>
      <c r="AH14" s="14"/>
      <c r="AI14" s="14"/>
      <c r="AJ14" s="14"/>
      <c r="AK14" s="14"/>
      <c r="AL14" s="14"/>
      <c r="AM14" s="14"/>
      <c r="AN14" s="14"/>
    </row>
    <row r="15" spans="1:40">
      <c r="S15" s="83"/>
      <c r="T15" s="82"/>
      <c r="W15" s="14"/>
      <c r="X15" s="14"/>
      <c r="Y15" s="14"/>
      <c r="Z15" s="14"/>
      <c r="AA15" s="14"/>
      <c r="AB15" s="14"/>
      <c r="AC15" s="14"/>
      <c r="AD15" s="14"/>
      <c r="AE15" s="14"/>
      <c r="AF15" s="14"/>
      <c r="AG15" s="14"/>
      <c r="AH15" s="14"/>
      <c r="AI15" s="14"/>
      <c r="AJ15" s="14"/>
      <c r="AK15" s="14"/>
      <c r="AL15" s="14"/>
      <c r="AM15" s="14"/>
      <c r="AN15" s="14"/>
    </row>
    <row r="16" spans="1:40">
      <c r="T16" s="82"/>
      <c r="W16" s="14"/>
      <c r="X16" s="14"/>
      <c r="Y16" s="14"/>
      <c r="Z16" s="14"/>
      <c r="AA16" s="14"/>
      <c r="AB16" s="14"/>
      <c r="AC16" s="14"/>
      <c r="AD16" s="14"/>
      <c r="AE16" s="14"/>
      <c r="AF16" s="14"/>
      <c r="AG16" s="14"/>
      <c r="AH16" s="14"/>
      <c r="AI16" s="14"/>
      <c r="AJ16" s="14"/>
      <c r="AK16" s="14"/>
      <c r="AL16" s="14"/>
      <c r="AM16" s="14"/>
      <c r="AN16" s="14"/>
    </row>
    <row r="17" spans="19:40">
      <c r="S17" s="83"/>
      <c r="T17" s="82"/>
      <c r="W17" s="14"/>
      <c r="X17" s="14"/>
      <c r="Y17" s="14"/>
      <c r="Z17" s="14"/>
      <c r="AA17" s="14"/>
      <c r="AB17" s="14"/>
      <c r="AC17" s="14"/>
      <c r="AD17" s="14"/>
      <c r="AE17" s="14"/>
      <c r="AF17" s="14"/>
      <c r="AG17" s="14"/>
      <c r="AH17" s="14"/>
      <c r="AI17" s="14"/>
      <c r="AJ17" s="14"/>
      <c r="AK17" s="14"/>
      <c r="AL17" s="14"/>
      <c r="AM17" s="14"/>
      <c r="AN17" s="14"/>
    </row>
    <row r="18" spans="19:40">
      <c r="S18" s="83"/>
      <c r="T18" s="82"/>
      <c r="W18" s="14"/>
      <c r="X18" s="14"/>
      <c r="Y18" s="14"/>
      <c r="Z18" s="14"/>
      <c r="AA18" s="14"/>
      <c r="AB18" s="14"/>
      <c r="AC18" s="14"/>
      <c r="AD18" s="14"/>
      <c r="AE18" s="14"/>
      <c r="AF18" s="14"/>
      <c r="AG18" s="14"/>
      <c r="AH18" s="14"/>
      <c r="AI18" s="14"/>
      <c r="AJ18" s="14"/>
      <c r="AK18" s="14"/>
      <c r="AL18" s="14"/>
      <c r="AM18" s="14"/>
      <c r="AN18" s="14"/>
    </row>
    <row r="19" spans="19:40" ht="15.75" customHeight="1">
      <c r="S19" s="83"/>
      <c r="T19" s="36"/>
      <c r="W19" s="14"/>
      <c r="X19" s="14"/>
      <c r="Y19" s="14"/>
      <c r="Z19" s="14"/>
      <c r="AA19" s="14"/>
      <c r="AB19" s="85"/>
      <c r="AC19" s="14"/>
      <c r="AD19" s="14"/>
      <c r="AE19" s="14"/>
      <c r="AF19" s="14"/>
      <c r="AG19" s="14"/>
      <c r="AH19" s="14"/>
      <c r="AI19" s="14"/>
      <c r="AJ19" s="14"/>
      <c r="AK19" s="14"/>
      <c r="AL19" s="14"/>
      <c r="AM19" s="14"/>
      <c r="AN19" s="14"/>
    </row>
    <row r="20" spans="19:40">
      <c r="S20" s="83"/>
      <c r="T20" s="36"/>
      <c r="W20" s="14"/>
      <c r="X20" s="14"/>
      <c r="Y20" s="14"/>
      <c r="Z20" s="14"/>
      <c r="AA20" s="14"/>
      <c r="AB20" s="14"/>
      <c r="AC20" s="14"/>
      <c r="AD20" s="14"/>
      <c r="AE20" s="14"/>
      <c r="AF20" s="14"/>
      <c r="AG20" s="14"/>
      <c r="AH20" s="14"/>
      <c r="AI20" s="14"/>
      <c r="AJ20" s="14"/>
      <c r="AK20" s="14"/>
      <c r="AL20" s="14"/>
      <c r="AM20" s="14"/>
      <c r="AN20" s="14"/>
    </row>
    <row r="21" spans="19:40">
      <c r="S21" s="83"/>
      <c r="T21" s="36"/>
      <c r="W21" s="14"/>
      <c r="X21" s="14"/>
      <c r="Y21" s="14"/>
      <c r="Z21" s="14"/>
      <c r="AA21" s="14"/>
      <c r="AB21" s="14"/>
      <c r="AC21" s="14"/>
      <c r="AD21" s="14"/>
      <c r="AE21" s="14"/>
      <c r="AF21" s="14"/>
      <c r="AG21" s="14"/>
      <c r="AH21" s="14"/>
      <c r="AI21" s="14"/>
      <c r="AJ21" s="14"/>
      <c r="AK21" s="14"/>
      <c r="AL21" s="14"/>
      <c r="AM21" s="14"/>
      <c r="AN21" s="14"/>
    </row>
    <row r="22" spans="19:40">
      <c r="S22" s="84"/>
      <c r="T22" s="36"/>
      <c r="W22" s="14"/>
      <c r="X22" s="14"/>
      <c r="Y22" s="14"/>
      <c r="Z22" s="14"/>
      <c r="AA22" s="14"/>
      <c r="AB22" s="14"/>
      <c r="AC22" s="14"/>
      <c r="AD22" s="14"/>
      <c r="AE22" s="14"/>
      <c r="AF22" s="14"/>
      <c r="AG22" s="14"/>
      <c r="AH22" s="14"/>
      <c r="AI22" s="14"/>
      <c r="AJ22" s="14"/>
      <c r="AK22" s="14"/>
      <c r="AL22" s="14"/>
      <c r="AM22" s="14"/>
      <c r="AN22" s="14"/>
    </row>
    <row r="23" spans="19:40">
      <c r="S23" s="84"/>
      <c r="T23" s="36"/>
      <c r="W23" s="14"/>
      <c r="X23" s="14"/>
      <c r="Y23" s="14"/>
      <c r="Z23" s="14"/>
      <c r="AA23" s="14"/>
      <c r="AB23" s="14"/>
      <c r="AC23" s="14"/>
      <c r="AD23" s="14"/>
      <c r="AE23" s="14"/>
      <c r="AF23" s="14"/>
      <c r="AG23" s="14"/>
      <c r="AH23" s="14"/>
      <c r="AI23" s="14"/>
      <c r="AJ23" s="14"/>
      <c r="AK23" s="14"/>
      <c r="AL23" s="14"/>
      <c r="AM23" s="14"/>
      <c r="AN23" s="14"/>
    </row>
    <row r="24" spans="19:40">
      <c r="S24" s="84"/>
      <c r="T24" s="36"/>
      <c r="W24" s="14"/>
      <c r="X24" s="14"/>
      <c r="Y24" s="14"/>
      <c r="Z24" s="14"/>
      <c r="AA24" s="14"/>
      <c r="AB24" s="14"/>
      <c r="AC24" s="14"/>
      <c r="AD24" s="14"/>
      <c r="AE24" s="14"/>
      <c r="AF24" s="14"/>
      <c r="AG24" s="14"/>
      <c r="AH24" s="14"/>
      <c r="AI24" s="14"/>
      <c r="AJ24" s="14"/>
      <c r="AK24" s="14"/>
      <c r="AL24" s="14"/>
      <c r="AM24" s="14"/>
      <c r="AN24" s="14"/>
    </row>
    <row r="25" spans="19:40">
      <c r="S25" s="36"/>
      <c r="T25" s="36"/>
      <c r="W25" s="14"/>
      <c r="X25" s="14"/>
      <c r="Y25" s="14"/>
      <c r="Z25" s="14"/>
      <c r="AA25" s="14"/>
      <c r="AB25" s="14"/>
      <c r="AC25" s="14"/>
      <c r="AD25" s="14"/>
      <c r="AE25" s="14"/>
      <c r="AF25" s="14"/>
      <c r="AG25" s="14"/>
      <c r="AH25" s="14"/>
      <c r="AI25" s="14"/>
      <c r="AJ25" s="14"/>
      <c r="AK25" s="14"/>
      <c r="AL25" s="14"/>
      <c r="AM25" s="14"/>
      <c r="AN25" s="14"/>
    </row>
    <row r="26" spans="19:40">
      <c r="S26" s="36"/>
      <c r="T26" s="36"/>
      <c r="W26" s="14"/>
      <c r="X26" s="14"/>
      <c r="Y26" s="14"/>
      <c r="Z26" s="14"/>
      <c r="AA26" s="14"/>
      <c r="AB26" s="14"/>
      <c r="AC26" s="14"/>
      <c r="AD26" s="14"/>
      <c r="AE26" s="14"/>
      <c r="AF26" s="14"/>
      <c r="AG26" s="14"/>
      <c r="AH26" s="14"/>
      <c r="AI26" s="14"/>
      <c r="AJ26" s="14"/>
      <c r="AK26" s="14"/>
      <c r="AL26" s="14"/>
      <c r="AM26" s="14"/>
      <c r="AN26" s="14"/>
    </row>
    <row r="27" spans="19:40">
      <c r="S27" s="36"/>
      <c r="T27" s="36"/>
      <c r="W27" s="14"/>
      <c r="X27" s="14"/>
      <c r="Y27" s="14"/>
      <c r="Z27" s="14"/>
      <c r="AA27" s="14"/>
      <c r="AB27" s="14"/>
      <c r="AC27" s="14"/>
      <c r="AD27" s="14"/>
      <c r="AE27" s="14"/>
      <c r="AF27" s="14"/>
      <c r="AG27" s="14"/>
      <c r="AH27" s="14"/>
      <c r="AI27" s="14"/>
      <c r="AJ27" s="14"/>
      <c r="AK27" s="14"/>
      <c r="AL27" s="14"/>
      <c r="AM27" s="14"/>
      <c r="AN27" s="14"/>
    </row>
    <row r="28" spans="19:40">
      <c r="W28" s="14"/>
      <c r="X28" s="14"/>
      <c r="Y28" s="14"/>
      <c r="Z28" s="14"/>
      <c r="AA28" s="14"/>
      <c r="AB28" s="14"/>
      <c r="AC28" s="14"/>
      <c r="AD28" s="14"/>
      <c r="AE28" s="14"/>
      <c r="AF28" s="14"/>
      <c r="AG28" s="14"/>
      <c r="AH28" s="14"/>
      <c r="AI28" s="14"/>
      <c r="AJ28" s="14"/>
      <c r="AK28" s="14"/>
      <c r="AL28" s="14"/>
      <c r="AM28" s="14"/>
      <c r="AN28" s="14"/>
    </row>
    <row r="29" spans="19:40">
      <c r="W29" s="14"/>
      <c r="X29" s="14"/>
      <c r="Y29" s="14"/>
      <c r="Z29" s="14"/>
      <c r="AA29" s="14"/>
      <c r="AB29" s="14"/>
      <c r="AC29" s="14"/>
      <c r="AD29" s="14"/>
      <c r="AE29" s="14"/>
      <c r="AF29" s="14"/>
      <c r="AG29" s="14"/>
      <c r="AH29" s="14"/>
      <c r="AI29" s="14"/>
      <c r="AJ29" s="14"/>
      <c r="AK29" s="14"/>
      <c r="AL29" s="14"/>
      <c r="AM29" s="14"/>
      <c r="AN29" s="14"/>
    </row>
    <row r="30" spans="19:40">
      <c r="W30" s="14"/>
      <c r="X30" s="14"/>
      <c r="Y30" s="14"/>
      <c r="Z30" s="14"/>
      <c r="AA30" s="14"/>
      <c r="AB30" s="14"/>
      <c r="AC30" s="14"/>
      <c r="AD30" s="14"/>
      <c r="AE30" s="14"/>
      <c r="AF30" s="14"/>
      <c r="AG30" s="14"/>
      <c r="AH30" s="14"/>
      <c r="AI30" s="14"/>
      <c r="AJ30" s="14"/>
      <c r="AK30" s="14"/>
      <c r="AL30" s="14"/>
      <c r="AM30" s="14"/>
      <c r="AN30" s="14"/>
    </row>
    <row r="31" spans="19:40">
      <c r="W31" s="14"/>
      <c r="X31" s="14"/>
      <c r="Y31" s="14"/>
      <c r="Z31" s="14"/>
      <c r="AA31" s="14"/>
      <c r="AB31" s="14"/>
      <c r="AC31" s="14"/>
      <c r="AD31" s="14"/>
      <c r="AE31" s="14"/>
      <c r="AF31" s="14"/>
      <c r="AG31" s="14"/>
      <c r="AH31" s="14"/>
      <c r="AI31" s="14"/>
      <c r="AJ31" s="14"/>
      <c r="AK31" s="14"/>
      <c r="AL31" s="14"/>
      <c r="AM31" s="14"/>
      <c r="AN31" s="14"/>
    </row>
    <row r="32" spans="19:40">
      <c r="W32" s="14"/>
      <c r="X32" s="14"/>
      <c r="Y32" s="14"/>
      <c r="Z32" s="14"/>
      <c r="AA32" s="14"/>
      <c r="AB32" s="14"/>
      <c r="AC32" s="14"/>
      <c r="AD32" s="14"/>
      <c r="AE32" s="14"/>
      <c r="AF32" s="14"/>
      <c r="AG32" s="14"/>
      <c r="AH32" s="14"/>
      <c r="AI32" s="14"/>
      <c r="AJ32" s="14"/>
      <c r="AK32" s="14"/>
      <c r="AL32" s="14"/>
      <c r="AM32" s="14"/>
      <c r="AN32" s="14"/>
    </row>
    <row r="33" spans="1:40">
      <c r="W33" s="14"/>
      <c r="X33" s="14"/>
      <c r="Y33" s="14"/>
      <c r="Z33" s="14"/>
      <c r="AA33" s="14"/>
      <c r="AB33" s="14"/>
      <c r="AC33" s="14"/>
      <c r="AD33" s="14"/>
      <c r="AE33" s="14"/>
      <c r="AF33" s="14"/>
      <c r="AG33" s="14"/>
      <c r="AH33" s="14"/>
      <c r="AI33" s="14"/>
      <c r="AJ33" s="14"/>
      <c r="AK33" s="14"/>
      <c r="AL33" s="14"/>
      <c r="AM33" s="14"/>
      <c r="AN33" s="14"/>
    </row>
    <row r="34" spans="1:40" ht="14.25" customHeight="1">
      <c r="K34" s="1048"/>
      <c r="L34" s="1049" t="str">
        <f>IF(コントロールシート!$L$43="","",コントロールシート!$L$43)</f>
        <v/>
      </c>
      <c r="M34" s="1049"/>
      <c r="N34" s="1049"/>
      <c r="O34" s="1049"/>
      <c r="P34" s="1049"/>
      <c r="Q34" s="1049"/>
      <c r="R34" s="1049"/>
      <c r="S34" s="1049"/>
      <c r="T34" s="1049"/>
      <c r="U34" s="1049"/>
      <c r="W34" s="14"/>
      <c r="X34" s="14"/>
      <c r="Y34" s="14"/>
      <c r="AA34" s="160"/>
      <c r="AB34" s="1049" t="str">
        <f>IF(コントロールシート!$L$76="","",コントロールシート!$L$76)</f>
        <v/>
      </c>
      <c r="AC34" s="1049"/>
      <c r="AD34" s="1049"/>
      <c r="AE34" s="1049"/>
      <c r="AF34" s="1049"/>
      <c r="AG34" s="1049"/>
      <c r="AH34" s="1049"/>
      <c r="AI34" s="1049"/>
      <c r="AJ34" s="1049"/>
      <c r="AK34" s="1049"/>
      <c r="AL34" s="1049"/>
      <c r="AN34" s="14"/>
    </row>
    <row r="35" spans="1:40" ht="14.25" customHeight="1">
      <c r="K35" s="1043"/>
      <c r="L35" s="1047"/>
      <c r="M35" s="1047"/>
      <c r="N35" s="1047"/>
      <c r="O35" s="1047"/>
      <c r="P35" s="1047"/>
      <c r="Q35" s="1047"/>
      <c r="R35" s="1047"/>
      <c r="S35" s="1047"/>
      <c r="T35" s="1047"/>
      <c r="U35" s="1047"/>
      <c r="W35" s="14"/>
      <c r="X35" s="14"/>
      <c r="Y35" s="14"/>
      <c r="AA35" s="159"/>
      <c r="AB35" s="1047"/>
      <c r="AC35" s="1047"/>
      <c r="AD35" s="1047"/>
      <c r="AE35" s="1047"/>
      <c r="AF35" s="1047"/>
      <c r="AG35" s="1047"/>
      <c r="AH35" s="1047"/>
      <c r="AI35" s="1047"/>
      <c r="AJ35" s="1047"/>
      <c r="AK35" s="1047"/>
      <c r="AL35" s="1047"/>
      <c r="AN35" s="14"/>
    </row>
    <row r="36" spans="1:40" ht="14.25" customHeight="1">
      <c r="K36" s="1042" t="s">
        <v>51</v>
      </c>
      <c r="L36" s="1046" t="str">
        <f>IF(コントロールシート!$L$45="","",コントロールシート!$L$45)</f>
        <v/>
      </c>
      <c r="M36" s="1046"/>
      <c r="N36" s="1046"/>
      <c r="O36" s="1046"/>
      <c r="P36" s="1046"/>
      <c r="Q36" s="1046"/>
      <c r="R36" s="1046"/>
      <c r="S36" s="1046"/>
      <c r="T36" s="1046"/>
      <c r="U36" s="1046"/>
      <c r="W36" s="14"/>
      <c r="X36" s="14"/>
      <c r="Y36" s="14"/>
      <c r="AA36" s="1042" t="s">
        <v>51</v>
      </c>
      <c r="AB36" s="1046" t="str">
        <f>IF(コントロールシート!$L$78="","",コントロールシート!$L$78)</f>
        <v/>
      </c>
      <c r="AC36" s="1046"/>
      <c r="AD36" s="1046"/>
      <c r="AE36" s="1046"/>
      <c r="AF36" s="1046"/>
      <c r="AG36" s="1046"/>
      <c r="AH36" s="1046"/>
      <c r="AI36" s="1046"/>
      <c r="AJ36" s="1046"/>
      <c r="AK36" s="1046"/>
      <c r="AL36" s="1046"/>
      <c r="AN36" s="14"/>
    </row>
    <row r="37" spans="1:40" ht="14.25" customHeight="1">
      <c r="K37" s="1043"/>
      <c r="L37" s="1047"/>
      <c r="M37" s="1047"/>
      <c r="N37" s="1047"/>
      <c r="O37" s="1047"/>
      <c r="P37" s="1047"/>
      <c r="Q37" s="1047"/>
      <c r="R37" s="1047"/>
      <c r="S37" s="1047"/>
      <c r="T37" s="1047"/>
      <c r="U37" s="1047"/>
      <c r="W37" s="14"/>
      <c r="X37" s="14"/>
      <c r="Y37" s="14"/>
      <c r="AA37" s="1043"/>
      <c r="AB37" s="1047"/>
      <c r="AC37" s="1047"/>
      <c r="AD37" s="1047"/>
      <c r="AE37" s="1047"/>
      <c r="AF37" s="1047"/>
      <c r="AG37" s="1047"/>
      <c r="AH37" s="1047"/>
      <c r="AI37" s="1047"/>
      <c r="AJ37" s="1047"/>
      <c r="AK37" s="1047"/>
      <c r="AL37" s="1047"/>
    </row>
    <row r="38" spans="1:40" ht="14.25" customHeight="1">
      <c r="K38" s="1042" t="s">
        <v>51</v>
      </c>
      <c r="L38" s="1046" t="str">
        <f>IF(コントロールシート!$L$46="","",コントロールシート!$L$46)</f>
        <v/>
      </c>
      <c r="M38" s="1046"/>
      <c r="N38" s="1046"/>
      <c r="O38" s="1046"/>
      <c r="P38" s="1046"/>
      <c r="Q38" s="1046"/>
      <c r="R38" s="1046"/>
      <c r="S38" s="1046"/>
      <c r="T38" s="1046"/>
      <c r="U38" s="1046"/>
      <c r="W38" s="14"/>
      <c r="X38" s="14"/>
      <c r="Y38" s="14"/>
      <c r="AA38" s="1042" t="s">
        <v>51</v>
      </c>
      <c r="AB38" s="1046" t="str">
        <f>IF(コントロールシート!$L$79="","",コントロールシート!$L$79)</f>
        <v/>
      </c>
      <c r="AC38" s="1046"/>
      <c r="AD38" s="1046"/>
      <c r="AE38" s="1046"/>
      <c r="AF38" s="1046"/>
      <c r="AG38" s="1046"/>
      <c r="AH38" s="1046"/>
      <c r="AI38" s="1046"/>
      <c r="AJ38" s="1046"/>
      <c r="AK38" s="1046"/>
      <c r="AL38" s="1046"/>
    </row>
    <row r="39" spans="1:40" ht="14.25" customHeight="1">
      <c r="A39" s="14"/>
      <c r="B39" s="14"/>
      <c r="C39" s="14"/>
      <c r="F39" s="14"/>
      <c r="G39" s="14"/>
      <c r="K39" s="1043"/>
      <c r="L39" s="1047"/>
      <c r="M39" s="1047"/>
      <c r="N39" s="1047"/>
      <c r="O39" s="1047"/>
      <c r="P39" s="1047"/>
      <c r="Q39" s="1047"/>
      <c r="R39" s="1047"/>
      <c r="S39" s="1047"/>
      <c r="T39" s="1047"/>
      <c r="U39" s="1047"/>
      <c r="W39" s="14"/>
      <c r="X39" s="14"/>
      <c r="Y39" s="14"/>
      <c r="AA39" s="1043"/>
      <c r="AB39" s="1047"/>
      <c r="AC39" s="1047"/>
      <c r="AD39" s="1047"/>
      <c r="AE39" s="1047"/>
      <c r="AF39" s="1047"/>
      <c r="AG39" s="1047"/>
      <c r="AH39" s="1047"/>
      <c r="AI39" s="1047"/>
      <c r="AJ39" s="1047"/>
      <c r="AK39" s="1047"/>
      <c r="AL39" s="1047"/>
    </row>
    <row r="40" spans="1:40" ht="14.25" customHeight="1">
      <c r="A40" s="14"/>
      <c r="B40" s="14"/>
      <c r="C40" s="14"/>
      <c r="F40" s="14"/>
      <c r="G40" s="14"/>
      <c r="K40" s="1042" t="s">
        <v>51</v>
      </c>
      <c r="L40" s="1046" t="str">
        <f>IF(コントロールシート!$L$47="","",コントロールシート!$L$47)</f>
        <v/>
      </c>
      <c r="M40" s="1046"/>
      <c r="N40" s="1046"/>
      <c r="O40" s="1046"/>
      <c r="P40" s="1046"/>
      <c r="Q40" s="1046"/>
      <c r="R40" s="1046"/>
      <c r="S40" s="1046"/>
      <c r="T40" s="1046"/>
      <c r="U40" s="1046"/>
      <c r="W40" s="14"/>
      <c r="X40" s="14"/>
      <c r="Y40" s="14"/>
      <c r="AA40" s="1042" t="s">
        <v>51</v>
      </c>
      <c r="AB40" s="1046" t="str">
        <f>IF(コントロールシート!$L$80="","",コントロールシート!$L$80)</f>
        <v/>
      </c>
      <c r="AC40" s="1046"/>
      <c r="AD40" s="1046"/>
      <c r="AE40" s="1046"/>
      <c r="AF40" s="1046"/>
      <c r="AG40" s="1046"/>
      <c r="AH40" s="1046"/>
      <c r="AI40" s="1046"/>
      <c r="AJ40" s="1046"/>
      <c r="AK40" s="1046"/>
      <c r="AL40" s="1046"/>
    </row>
    <row r="41" spans="1:40" ht="14.25" customHeight="1">
      <c r="A41" s="14"/>
      <c r="B41" s="14"/>
      <c r="C41" s="14"/>
      <c r="F41" s="14"/>
      <c r="G41" s="14"/>
      <c r="H41" s="14"/>
      <c r="I41" s="14"/>
      <c r="K41" s="1043"/>
      <c r="L41" s="1047"/>
      <c r="M41" s="1047"/>
      <c r="N41" s="1047"/>
      <c r="O41" s="1047"/>
      <c r="P41" s="1047"/>
      <c r="Q41" s="1047"/>
      <c r="R41" s="1047"/>
      <c r="S41" s="1047"/>
      <c r="T41" s="1047"/>
      <c r="U41" s="1047"/>
      <c r="W41" s="14"/>
      <c r="X41" s="14"/>
      <c r="Y41" s="14"/>
      <c r="AA41" s="1043"/>
      <c r="AB41" s="1047"/>
      <c r="AC41" s="1047"/>
      <c r="AD41" s="1047"/>
      <c r="AE41" s="1047"/>
      <c r="AF41" s="1047"/>
      <c r="AG41" s="1047"/>
      <c r="AH41" s="1047"/>
      <c r="AI41" s="1047"/>
      <c r="AJ41" s="1047"/>
      <c r="AK41" s="1047"/>
      <c r="AL41" s="1047"/>
    </row>
    <row r="42" spans="1:40" ht="14.25" customHeight="1">
      <c r="A42" s="14"/>
      <c r="B42" s="14"/>
      <c r="C42" s="14"/>
      <c r="F42" s="14"/>
      <c r="G42" s="14"/>
      <c r="H42" s="14"/>
      <c r="I42" s="14"/>
      <c r="K42" s="1042" t="s">
        <v>51</v>
      </c>
      <c r="L42" s="1046" t="str">
        <f>IF(コントロールシート!$L$48="","",コントロールシート!$L$48)</f>
        <v/>
      </c>
      <c r="M42" s="1046"/>
      <c r="N42" s="1046"/>
      <c r="O42" s="1046"/>
      <c r="P42" s="1046"/>
      <c r="Q42" s="1046"/>
      <c r="R42" s="1046"/>
      <c r="S42" s="1046"/>
      <c r="T42" s="1046"/>
      <c r="U42" s="1046"/>
      <c r="W42" s="14"/>
      <c r="X42" s="14"/>
      <c r="Y42" s="14"/>
      <c r="AA42" s="1042" t="s">
        <v>51</v>
      </c>
      <c r="AB42" s="1046" t="str">
        <f>IF(コントロールシート!$L$81="","",コントロールシート!$L$81)</f>
        <v/>
      </c>
      <c r="AC42" s="1046"/>
      <c r="AD42" s="1046"/>
      <c r="AE42" s="1046"/>
      <c r="AF42" s="1046"/>
      <c r="AG42" s="1046"/>
      <c r="AH42" s="1046"/>
      <c r="AI42" s="1046"/>
      <c r="AJ42" s="1046"/>
      <c r="AK42" s="1046"/>
      <c r="AL42" s="1046"/>
    </row>
    <row r="43" spans="1:40" ht="14.25" customHeight="1">
      <c r="A43" s="14"/>
      <c r="B43" s="14"/>
      <c r="C43" s="14"/>
      <c r="F43" s="14"/>
      <c r="G43" s="14"/>
      <c r="H43" s="14"/>
      <c r="I43" s="14"/>
      <c r="K43" s="1043"/>
      <c r="L43" s="1047"/>
      <c r="M43" s="1047"/>
      <c r="N43" s="1047"/>
      <c r="O43" s="1047"/>
      <c r="P43" s="1047"/>
      <c r="Q43" s="1047"/>
      <c r="R43" s="1047"/>
      <c r="S43" s="1047"/>
      <c r="T43" s="1047"/>
      <c r="U43" s="1047"/>
      <c r="W43" s="14"/>
      <c r="X43" s="14"/>
      <c r="Y43" s="14"/>
      <c r="AA43" s="1043"/>
      <c r="AB43" s="1047"/>
      <c r="AC43" s="1047"/>
      <c r="AD43" s="1047"/>
      <c r="AE43" s="1047"/>
      <c r="AF43" s="1047"/>
      <c r="AG43" s="1047"/>
      <c r="AH43" s="1047"/>
      <c r="AI43" s="1047"/>
      <c r="AJ43" s="1047"/>
      <c r="AK43" s="1047"/>
      <c r="AL43" s="1047"/>
    </row>
    <row r="44" spans="1:40" ht="14.25" customHeight="1">
      <c r="A44" s="14"/>
      <c r="B44" s="14"/>
      <c r="C44" s="14"/>
      <c r="F44" s="14"/>
      <c r="G44" s="14"/>
      <c r="H44" s="14"/>
      <c r="I44" s="14"/>
      <c r="K44" s="1042" t="s">
        <v>51</v>
      </c>
      <c r="L44" s="1046" t="str">
        <f>IF(コントロールシート!$L$49="","",コントロールシート!$L$49)</f>
        <v/>
      </c>
      <c r="M44" s="1046"/>
      <c r="N44" s="1046"/>
      <c r="O44" s="1046"/>
      <c r="P44" s="1046"/>
      <c r="Q44" s="1046"/>
      <c r="R44" s="1046"/>
      <c r="S44" s="1046"/>
      <c r="T44" s="1046"/>
      <c r="U44" s="1046"/>
      <c r="W44" s="14"/>
      <c r="X44" s="14"/>
      <c r="Y44" s="14"/>
      <c r="AA44" s="1042" t="s">
        <v>51</v>
      </c>
      <c r="AB44" s="1046" t="str">
        <f>IF(コントロールシート!$L$82="","",コントロールシート!$L$82)</f>
        <v/>
      </c>
      <c r="AC44" s="1046"/>
      <c r="AD44" s="1046"/>
      <c r="AE44" s="1046"/>
      <c r="AF44" s="1046"/>
      <c r="AG44" s="1046"/>
      <c r="AH44" s="1046"/>
      <c r="AI44" s="1046"/>
      <c r="AJ44" s="1046"/>
      <c r="AK44" s="1046"/>
      <c r="AL44" s="1046"/>
    </row>
    <row r="45" spans="1:40" ht="14.25" customHeight="1">
      <c r="A45" s="14"/>
      <c r="B45" s="14"/>
      <c r="C45" s="14"/>
      <c r="D45" s="14"/>
      <c r="E45" s="14"/>
      <c r="F45" s="14"/>
      <c r="G45" s="14"/>
      <c r="H45" s="14"/>
      <c r="I45" s="14"/>
      <c r="K45" s="1043"/>
      <c r="L45" s="1047"/>
      <c r="M45" s="1047"/>
      <c r="N45" s="1047"/>
      <c r="O45" s="1047"/>
      <c r="P45" s="1047"/>
      <c r="Q45" s="1047"/>
      <c r="R45" s="1047"/>
      <c r="S45" s="1047"/>
      <c r="T45" s="1047"/>
      <c r="U45" s="1047"/>
      <c r="W45" s="14"/>
      <c r="X45" s="14"/>
      <c r="Y45" s="14"/>
      <c r="AA45" s="1043"/>
      <c r="AB45" s="1047"/>
      <c r="AC45" s="1047"/>
      <c r="AD45" s="1047"/>
      <c r="AE45" s="1047"/>
      <c r="AF45" s="1047"/>
      <c r="AG45" s="1047"/>
      <c r="AH45" s="1047"/>
      <c r="AI45" s="1047"/>
      <c r="AJ45" s="1047"/>
      <c r="AK45" s="1047"/>
      <c r="AL45" s="1047"/>
    </row>
    <row r="46" spans="1:40" ht="14.25" customHeight="1">
      <c r="A46" s="14"/>
      <c r="B46" s="14"/>
      <c r="F46" s="14"/>
      <c r="G46" s="14"/>
      <c r="H46" s="14"/>
      <c r="I46" s="14"/>
      <c r="K46" s="1042" t="s">
        <v>51</v>
      </c>
      <c r="L46" s="1044" t="str">
        <f>IF(コントロールシート!$L$50="","",コントロールシート!$L$50)</f>
        <v/>
      </c>
      <c r="M46" s="1044"/>
      <c r="N46" s="1044"/>
      <c r="O46" s="1044"/>
      <c r="P46" s="1044"/>
      <c r="Q46" s="1044"/>
      <c r="R46" s="1044"/>
      <c r="S46" s="1044"/>
      <c r="T46" s="1044"/>
      <c r="U46" s="1044"/>
      <c r="W46" s="14"/>
      <c r="X46" s="14"/>
      <c r="Y46" s="14"/>
      <c r="AA46" s="1042" t="s">
        <v>51</v>
      </c>
      <c r="AB46" s="1046" t="str">
        <f>IF(コントロールシート!$L$83="","",コントロールシート!$L$83)</f>
        <v/>
      </c>
      <c r="AC46" s="1046"/>
      <c r="AD46" s="1046"/>
      <c r="AE46" s="1046"/>
      <c r="AF46" s="1046"/>
      <c r="AG46" s="1046"/>
      <c r="AH46" s="1046"/>
      <c r="AI46" s="1046"/>
      <c r="AJ46" s="1046"/>
      <c r="AK46" s="1046"/>
      <c r="AL46" s="1046"/>
    </row>
    <row r="47" spans="1:40" ht="14.25" customHeight="1">
      <c r="A47" s="14"/>
      <c r="B47" s="14"/>
      <c r="F47" s="14"/>
      <c r="G47" s="14"/>
      <c r="H47" s="14"/>
      <c r="I47" s="14"/>
      <c r="J47" s="14"/>
      <c r="K47" s="1043"/>
      <c r="L47" s="1045"/>
      <c r="M47" s="1045"/>
      <c r="N47" s="1045"/>
      <c r="O47" s="1045"/>
      <c r="P47" s="1045"/>
      <c r="Q47" s="1045"/>
      <c r="R47" s="1045"/>
      <c r="S47" s="1045"/>
      <c r="T47" s="1045"/>
      <c r="U47" s="1045"/>
      <c r="W47" s="14"/>
      <c r="X47" s="14"/>
      <c r="Y47" s="14"/>
      <c r="AA47" s="1043"/>
      <c r="AB47" s="1047"/>
      <c r="AC47" s="1047"/>
      <c r="AD47" s="1047"/>
      <c r="AE47" s="1047"/>
      <c r="AF47" s="1047"/>
      <c r="AG47" s="1047"/>
      <c r="AH47" s="1047"/>
      <c r="AI47" s="1047"/>
      <c r="AJ47" s="1047"/>
      <c r="AK47" s="1047"/>
      <c r="AL47" s="1047"/>
      <c r="AN47" s="14"/>
    </row>
    <row r="48" spans="1:40" ht="14.25" customHeight="1">
      <c r="A48" s="14"/>
      <c r="B48" s="14"/>
      <c r="F48" s="14"/>
      <c r="G48" s="14"/>
      <c r="H48" s="14"/>
      <c r="I48" s="14"/>
      <c r="J48" s="14"/>
      <c r="K48" s="1042" t="s">
        <v>51</v>
      </c>
      <c r="L48" s="1044" t="str">
        <f>IF(コントロールシート!$L$51="","",コントロールシート!$L$51)</f>
        <v/>
      </c>
      <c r="M48" s="1044"/>
      <c r="N48" s="1044"/>
      <c r="O48" s="1044"/>
      <c r="P48" s="1044"/>
      <c r="Q48" s="1044"/>
      <c r="R48" s="1044"/>
      <c r="S48" s="1044"/>
      <c r="T48" s="1044"/>
      <c r="U48" s="1044"/>
      <c r="V48" s="89"/>
      <c r="W48" s="89"/>
      <c r="X48" s="89"/>
      <c r="Y48" s="89"/>
      <c r="AA48" s="1042" t="s">
        <v>51</v>
      </c>
      <c r="AB48" s="1046" t="str">
        <f>IF(コントロールシート!$L$84="","",コントロールシート!$L$84)</f>
        <v/>
      </c>
      <c r="AC48" s="1046"/>
      <c r="AD48" s="1046"/>
      <c r="AE48" s="1046"/>
      <c r="AF48" s="1046"/>
      <c r="AG48" s="1046"/>
      <c r="AH48" s="1046"/>
      <c r="AI48" s="1046"/>
      <c r="AJ48" s="1046"/>
      <c r="AK48" s="1046"/>
      <c r="AL48" s="1046"/>
    </row>
    <row r="49" spans="1:40" ht="14.25" customHeight="1">
      <c r="A49" s="14"/>
      <c r="B49" s="14"/>
      <c r="F49" s="14"/>
      <c r="G49" s="14"/>
      <c r="H49" s="14"/>
      <c r="I49" s="14"/>
      <c r="J49" s="14"/>
      <c r="K49" s="1043"/>
      <c r="L49" s="1045"/>
      <c r="M49" s="1045"/>
      <c r="N49" s="1045"/>
      <c r="O49" s="1045"/>
      <c r="P49" s="1045"/>
      <c r="Q49" s="1045"/>
      <c r="R49" s="1045"/>
      <c r="S49" s="1045"/>
      <c r="T49" s="1045"/>
      <c r="U49" s="1045"/>
      <c r="W49" s="88"/>
      <c r="X49" s="89"/>
      <c r="Y49" s="89"/>
      <c r="AA49" s="1043"/>
      <c r="AB49" s="1047"/>
      <c r="AC49" s="1047"/>
      <c r="AD49" s="1047"/>
      <c r="AE49" s="1047"/>
      <c r="AF49" s="1047"/>
      <c r="AG49" s="1047"/>
      <c r="AH49" s="1047"/>
      <c r="AI49" s="1047"/>
      <c r="AJ49" s="1047"/>
      <c r="AK49" s="1047"/>
      <c r="AL49" s="1047"/>
      <c r="AN49" s="89"/>
    </row>
    <row r="50" spans="1:40" ht="14.25" customHeight="1">
      <c r="H50" s="14"/>
      <c r="I50" s="14"/>
      <c r="J50" s="14"/>
      <c r="K50" s="1042" t="s">
        <v>51</v>
      </c>
      <c r="L50" s="1044" t="str">
        <f>IF(コントロールシート!$L$52="","",コントロールシート!$L$52)</f>
        <v/>
      </c>
      <c r="M50" s="1044"/>
      <c r="N50" s="1044"/>
      <c r="O50" s="1044"/>
      <c r="P50" s="1044"/>
      <c r="Q50" s="1044"/>
      <c r="R50" s="1044"/>
      <c r="S50" s="1044"/>
      <c r="T50" s="1044"/>
      <c r="U50" s="1044"/>
      <c r="W50" s="88"/>
      <c r="X50" s="89"/>
      <c r="Y50" s="89"/>
      <c r="AA50" s="1042" t="s">
        <v>51</v>
      </c>
      <c r="AB50" s="1042" t="str">
        <f>IF(コントロールシート!$L$85="","",コントロールシート!$L$85)</f>
        <v/>
      </c>
      <c r="AC50" s="1042"/>
      <c r="AD50" s="1042"/>
      <c r="AE50" s="1042"/>
      <c r="AF50" s="1042"/>
      <c r="AG50" s="1042"/>
      <c r="AH50" s="1042"/>
      <c r="AI50" s="1042"/>
      <c r="AJ50" s="1042"/>
      <c r="AK50" s="1042"/>
      <c r="AL50" s="1042"/>
      <c r="AN50" s="89"/>
    </row>
    <row r="51" spans="1:40" ht="14.25" customHeight="1">
      <c r="H51" s="14"/>
      <c r="I51" s="14"/>
      <c r="J51" s="14"/>
      <c r="K51" s="1043"/>
      <c r="L51" s="1045"/>
      <c r="M51" s="1045"/>
      <c r="N51" s="1045"/>
      <c r="O51" s="1045"/>
      <c r="P51" s="1045"/>
      <c r="Q51" s="1045"/>
      <c r="R51" s="1045"/>
      <c r="S51" s="1045"/>
      <c r="T51" s="1045"/>
      <c r="U51" s="1045"/>
      <c r="W51" s="88"/>
      <c r="X51" s="89"/>
      <c r="Y51" s="89"/>
      <c r="AA51" s="1043"/>
      <c r="AB51" s="1043"/>
      <c r="AC51" s="1043"/>
      <c r="AD51" s="1043"/>
      <c r="AE51" s="1043"/>
      <c r="AF51" s="1043"/>
      <c r="AG51" s="1043"/>
      <c r="AH51" s="1043"/>
      <c r="AI51" s="1043"/>
      <c r="AJ51" s="1043"/>
      <c r="AK51" s="1043"/>
      <c r="AL51" s="1043"/>
      <c r="AN51" s="89"/>
    </row>
    <row r="52" spans="1:40" ht="14.25" customHeight="1">
      <c r="H52" s="14"/>
      <c r="I52" s="14"/>
      <c r="J52" s="14"/>
      <c r="K52" s="1042" t="s">
        <v>51</v>
      </c>
      <c r="L52" s="1044" t="str">
        <f>IF(コントロールシート!$L$53="","",コントロールシート!$L$53)</f>
        <v/>
      </c>
      <c r="M52" s="1044"/>
      <c r="N52" s="1044"/>
      <c r="O52" s="1044"/>
      <c r="P52" s="1044"/>
      <c r="Q52" s="1044"/>
      <c r="R52" s="1044"/>
      <c r="S52" s="1044"/>
      <c r="T52" s="1044"/>
      <c r="U52" s="1044"/>
      <c r="V52" s="14"/>
      <c r="W52" s="88"/>
      <c r="X52" s="89"/>
      <c r="Y52" s="89"/>
      <c r="AA52" s="1042" t="s">
        <v>51</v>
      </c>
      <c r="AB52" s="1042" t="str">
        <f>IF(コントロールシート!$L$86="","",コントロールシート!$L$86)</f>
        <v/>
      </c>
      <c r="AC52" s="1042"/>
      <c r="AD52" s="1042"/>
      <c r="AE52" s="1042"/>
      <c r="AF52" s="1042"/>
      <c r="AG52" s="1042"/>
      <c r="AH52" s="1042"/>
      <c r="AI52" s="1042"/>
      <c r="AJ52" s="1042"/>
      <c r="AK52" s="1042"/>
      <c r="AL52" s="1042"/>
      <c r="AN52" s="89"/>
    </row>
    <row r="53" spans="1:40" ht="14.25" customHeight="1">
      <c r="H53" s="14"/>
      <c r="I53" s="14"/>
      <c r="J53" s="14"/>
      <c r="K53" s="1043"/>
      <c r="L53" s="1045"/>
      <c r="M53" s="1045"/>
      <c r="N53" s="1045"/>
      <c r="O53" s="1045"/>
      <c r="P53" s="1045"/>
      <c r="Q53" s="1045"/>
      <c r="R53" s="1045"/>
      <c r="S53" s="1045"/>
      <c r="T53" s="1045"/>
      <c r="U53" s="1045"/>
      <c r="V53" s="14"/>
      <c r="W53" s="88"/>
      <c r="X53" s="89"/>
      <c r="Y53" s="89"/>
      <c r="AA53" s="1043"/>
      <c r="AB53" s="1043"/>
      <c r="AC53" s="1043"/>
      <c r="AD53" s="1043"/>
      <c r="AE53" s="1043"/>
      <c r="AF53" s="1043"/>
      <c r="AG53" s="1043"/>
      <c r="AH53" s="1043"/>
      <c r="AI53" s="1043"/>
      <c r="AJ53" s="1043"/>
      <c r="AK53" s="1043"/>
      <c r="AL53" s="1043"/>
      <c r="AN53" s="89"/>
    </row>
    <row r="54" spans="1:40" ht="15.75" customHeight="1">
      <c r="H54" s="14"/>
      <c r="I54" s="14"/>
      <c r="J54" s="14"/>
      <c r="L54" s="1050" t="s">
        <v>214</v>
      </c>
      <c r="M54" s="1050"/>
      <c r="O54" s="1050" t="s">
        <v>220</v>
      </c>
      <c r="P54" s="1050"/>
      <c r="Q54" s="1050"/>
      <c r="R54" s="1050"/>
      <c r="S54" s="161"/>
      <c r="T54" s="146"/>
      <c r="AC54" s="89"/>
      <c r="AD54" s="89"/>
      <c r="AE54" s="89"/>
      <c r="AF54" s="88"/>
      <c r="AG54" s="89"/>
      <c r="AH54" s="89"/>
      <c r="AI54" s="89"/>
      <c r="AJ54" s="89"/>
      <c r="AK54" s="89"/>
      <c r="AL54" s="89"/>
      <c r="AM54" s="89"/>
      <c r="AN54" s="89"/>
    </row>
    <row r="55" spans="1:40" ht="15" customHeight="1">
      <c r="H55" s="14"/>
      <c r="I55" s="14"/>
      <c r="J55" s="14"/>
      <c r="L55" s="1051"/>
      <c r="M55" s="1051"/>
      <c r="O55" s="1051"/>
      <c r="P55" s="1051"/>
      <c r="Q55" s="1051"/>
      <c r="R55" s="1051"/>
      <c r="S55" s="161"/>
      <c r="T55" s="161"/>
      <c r="AC55" s="89"/>
      <c r="AD55" s="89"/>
      <c r="AE55" s="89"/>
      <c r="AF55" s="88"/>
      <c r="AG55" s="89"/>
      <c r="AH55" s="89"/>
      <c r="AI55" s="89"/>
      <c r="AJ55" s="89"/>
      <c r="AK55" s="89"/>
      <c r="AL55" s="89"/>
      <c r="AM55" s="89"/>
      <c r="AN55" s="89"/>
    </row>
    <row r="56" spans="1:40" ht="15" customHeight="1">
      <c r="H56" s="14"/>
      <c r="I56" s="14"/>
      <c r="J56" s="14"/>
      <c r="M56" s="179"/>
      <c r="N56" s="177"/>
      <c r="P56" s="178"/>
      <c r="Q56" s="178"/>
      <c r="R56" s="178"/>
      <c r="S56" s="178"/>
      <c r="T56" s="146"/>
      <c r="AC56" s="89"/>
      <c r="AD56" s="89"/>
      <c r="AE56" s="89"/>
      <c r="AF56" s="88"/>
      <c r="AG56" s="89"/>
      <c r="AH56" s="89"/>
      <c r="AI56" s="89"/>
      <c r="AJ56" s="89"/>
      <c r="AK56" s="89"/>
      <c r="AL56" s="89"/>
      <c r="AM56" s="89"/>
      <c r="AN56" s="89"/>
    </row>
    <row r="57" spans="1:40" ht="15.75" customHeight="1">
      <c r="H57" s="14"/>
      <c r="I57" s="14"/>
      <c r="J57" s="14"/>
      <c r="K57" s="147"/>
      <c r="L57" s="179"/>
      <c r="M57" s="179"/>
      <c r="N57" s="177"/>
      <c r="O57" s="178"/>
      <c r="P57" s="178"/>
      <c r="Q57" s="178"/>
      <c r="R57" s="178"/>
      <c r="S57" s="178"/>
      <c r="T57" s="146"/>
      <c r="U57" s="146"/>
      <c r="W57" s="88"/>
      <c r="X57" s="89"/>
      <c r="Y57" s="89"/>
      <c r="Z57" s="89"/>
      <c r="AA57" s="89"/>
      <c r="AB57" s="89"/>
      <c r="AC57" s="89"/>
      <c r="AD57" s="89"/>
      <c r="AE57" s="89"/>
      <c r="AF57" s="88"/>
      <c r="AG57" s="89"/>
      <c r="AH57" s="89"/>
      <c r="AI57" s="89"/>
      <c r="AJ57" s="89"/>
      <c r="AK57" s="89"/>
      <c r="AL57" s="89"/>
      <c r="AM57" s="89"/>
      <c r="AN57" s="89"/>
    </row>
    <row r="58" spans="1:40" ht="15.75" customHeight="1">
      <c r="H58" s="14"/>
      <c r="I58" s="14"/>
      <c r="J58" s="14"/>
      <c r="K58" s="147"/>
      <c r="L58" s="147"/>
      <c r="M58" s="146"/>
      <c r="N58" s="147"/>
      <c r="O58" s="147"/>
      <c r="P58" s="147"/>
      <c r="Q58" s="147"/>
      <c r="R58" s="147"/>
      <c r="S58" s="146"/>
      <c r="T58" s="146"/>
      <c r="U58" s="146"/>
      <c r="W58" s="88"/>
      <c r="X58" s="89"/>
      <c r="Y58" s="89"/>
      <c r="Z58" s="89"/>
      <c r="AA58" s="89"/>
      <c r="AB58" s="89"/>
      <c r="AC58" s="89"/>
      <c r="AD58" s="89"/>
      <c r="AE58" s="89"/>
      <c r="AF58" s="88"/>
      <c r="AG58" s="89"/>
      <c r="AH58" s="89"/>
      <c r="AI58" s="89"/>
      <c r="AJ58" s="89"/>
      <c r="AK58" s="89"/>
      <c r="AL58" s="89"/>
      <c r="AM58" s="89"/>
      <c r="AN58" s="89"/>
    </row>
    <row r="59" spans="1:40" ht="15.75" customHeight="1">
      <c r="H59" s="14"/>
      <c r="I59" s="14"/>
      <c r="J59" s="14"/>
      <c r="K59" s="147"/>
      <c r="L59" s="147"/>
      <c r="M59" s="146"/>
      <c r="N59" s="147"/>
      <c r="O59" s="147"/>
      <c r="P59" s="147"/>
      <c r="Q59" s="147"/>
      <c r="R59" s="147"/>
      <c r="S59" s="146"/>
      <c r="T59" s="146"/>
      <c r="U59" s="146"/>
      <c r="W59" s="88"/>
      <c r="X59" s="89"/>
      <c r="Y59" s="89"/>
      <c r="Z59" s="89"/>
      <c r="AA59" s="89"/>
      <c r="AB59" s="89"/>
      <c r="AC59" s="89"/>
      <c r="AD59" s="89"/>
      <c r="AE59" s="89"/>
      <c r="AF59" s="88"/>
      <c r="AG59" s="89"/>
      <c r="AH59" s="89"/>
      <c r="AI59" s="89"/>
      <c r="AJ59" s="89"/>
      <c r="AK59" s="89"/>
      <c r="AL59" s="89"/>
      <c r="AM59" s="89"/>
      <c r="AN59" s="89"/>
    </row>
    <row r="60" spans="1:40" ht="15.75" customHeight="1">
      <c r="W60" s="88"/>
      <c r="X60" s="89"/>
      <c r="Y60" s="89"/>
      <c r="Z60" s="89"/>
      <c r="AA60" s="89"/>
      <c r="AB60" s="89"/>
      <c r="AC60" s="89"/>
      <c r="AD60" s="89"/>
      <c r="AE60" s="89"/>
      <c r="AF60" s="88"/>
      <c r="AG60" s="89"/>
      <c r="AH60" s="89"/>
      <c r="AI60" s="89"/>
      <c r="AJ60" s="89"/>
      <c r="AK60" s="89"/>
      <c r="AL60" s="89"/>
      <c r="AM60" s="89"/>
      <c r="AN60" s="89"/>
    </row>
    <row r="61" spans="1:40" ht="15.75" customHeight="1">
      <c r="Y61" s="80"/>
      <c r="Z61" s="80"/>
      <c r="AC61" s="80"/>
    </row>
  </sheetData>
  <sheetProtection sheet="1" objects="1" scenarios="1" selectLockedCells="1"/>
  <mergeCells count="41">
    <mergeCell ref="O54:R55"/>
    <mergeCell ref="L54:M55"/>
    <mergeCell ref="AB34:AL35"/>
    <mergeCell ref="AB36:AL37"/>
    <mergeCell ref="AB38:AL39"/>
    <mergeCell ref="AA38:AA39"/>
    <mergeCell ref="AA36:AA37"/>
    <mergeCell ref="AB40:AL41"/>
    <mergeCell ref="AB42:AL43"/>
    <mergeCell ref="AB44:AL45"/>
    <mergeCell ref="AB46:AL47"/>
    <mergeCell ref="AB48:AL49"/>
    <mergeCell ref="AA48:AA49"/>
    <mergeCell ref="AA46:AA47"/>
    <mergeCell ref="AA44:AA45"/>
    <mergeCell ref="AA42:AA43"/>
    <mergeCell ref="AA40:AA41"/>
    <mergeCell ref="K34:K35"/>
    <mergeCell ref="L34:U35"/>
    <mergeCell ref="K36:K37"/>
    <mergeCell ref="L36:U37"/>
    <mergeCell ref="K38:K39"/>
    <mergeCell ref="L38:U39"/>
    <mergeCell ref="K40:K41"/>
    <mergeCell ref="L40:U41"/>
    <mergeCell ref="K42:K43"/>
    <mergeCell ref="L42:U43"/>
    <mergeCell ref="K44:K45"/>
    <mergeCell ref="L44:U45"/>
    <mergeCell ref="K46:K47"/>
    <mergeCell ref="L46:U47"/>
    <mergeCell ref="K48:K49"/>
    <mergeCell ref="L48:U49"/>
    <mergeCell ref="K52:K53"/>
    <mergeCell ref="L52:U53"/>
    <mergeCell ref="K50:K51"/>
    <mergeCell ref="AB50:AL51"/>
    <mergeCell ref="AB52:AL53"/>
    <mergeCell ref="AA52:AA53"/>
    <mergeCell ref="AA50:AA51"/>
    <mergeCell ref="L50:U51"/>
  </mergeCells>
  <phoneticPr fontId="2"/>
  <pageMargins left="0" right="7.874015748031496E-2" top="0" bottom="0.19685039370078741" header="0" footer="0.19685039370078741"/>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3:O45"/>
  <sheetViews>
    <sheetView view="pageBreakPreview" zoomScale="60" zoomScaleNormal="100" workbookViewId="0"/>
  </sheetViews>
  <sheetFormatPr defaultRowHeight="13.5"/>
  <cols>
    <col min="1" max="1" width="10.5" customWidth="1"/>
    <col min="2" max="2" width="6.875" customWidth="1"/>
    <col min="3" max="3" width="7.625" customWidth="1"/>
    <col min="4" max="4" width="6.875" customWidth="1"/>
    <col min="5" max="14" width="7" customWidth="1"/>
  </cols>
  <sheetData>
    <row r="3" spans="2:8" ht="24">
      <c r="B3" s="34"/>
      <c r="C3" s="34"/>
      <c r="D3" s="34"/>
      <c r="E3" s="34"/>
      <c r="F3" s="34"/>
      <c r="G3" s="34"/>
      <c r="H3" s="3"/>
    </row>
    <row r="22" spans="1:15" ht="35.25">
      <c r="A22" s="734" t="s">
        <v>449</v>
      </c>
      <c r="B22" s="735"/>
      <c r="C22" s="735"/>
      <c r="D22" s="735"/>
      <c r="E22" s="735"/>
      <c r="F22" s="735"/>
      <c r="G22" s="735"/>
      <c r="H22" s="735"/>
      <c r="I22" s="735"/>
      <c r="J22" s="735"/>
      <c r="K22" s="735"/>
      <c r="L22" s="735"/>
      <c r="M22" s="115"/>
      <c r="N22" s="115"/>
      <c r="O22" s="33"/>
    </row>
    <row r="23" spans="1:15" ht="6" customHeight="1">
      <c r="A23" s="193"/>
      <c r="B23" s="194"/>
      <c r="C23" s="194"/>
      <c r="D23" s="194"/>
      <c r="E23" s="194"/>
      <c r="F23" s="194"/>
      <c r="G23" s="194"/>
      <c r="H23" s="194"/>
      <c r="I23" s="194"/>
      <c r="J23" s="194"/>
      <c r="K23" s="194"/>
      <c r="L23" s="194"/>
      <c r="M23" s="193"/>
      <c r="N23" s="193"/>
      <c r="O23" s="33"/>
    </row>
    <row r="24" spans="1:15" ht="24">
      <c r="D24" s="738"/>
      <c r="E24" s="738"/>
      <c r="F24" s="738"/>
      <c r="G24" s="738"/>
      <c r="H24" s="738"/>
    </row>
    <row r="27" spans="1:15" s="9" customFormat="1" ht="24">
      <c r="A27" s="35" t="s">
        <v>53</v>
      </c>
      <c r="B27" s="35" t="s">
        <v>55</v>
      </c>
      <c r="D27" s="736" t="str">
        <f>IF(コントロールシート!$M$21="","",コントロールシート!$M$21)</f>
        <v/>
      </c>
      <c r="E27" s="737"/>
      <c r="F27" s="737"/>
      <c r="G27" s="737"/>
      <c r="H27" s="737"/>
      <c r="I27" s="737"/>
      <c r="J27" s="737"/>
      <c r="K27" s="737"/>
      <c r="L27" s="34" t="s">
        <v>54</v>
      </c>
      <c r="M27" s="121"/>
      <c r="O27" s="35"/>
    </row>
    <row r="28" spans="1:15">
      <c r="B28" s="8"/>
      <c r="C28" s="8"/>
      <c r="D28" s="8"/>
      <c r="E28" s="8"/>
      <c r="F28" s="8"/>
      <c r="G28" s="8"/>
      <c r="H28" s="8"/>
      <c r="I28" s="733"/>
      <c r="J28" s="733"/>
      <c r="K28" s="733"/>
      <c r="L28" s="733"/>
    </row>
    <row r="45" spans="1:15" ht="21">
      <c r="A45" s="31" t="s">
        <v>56</v>
      </c>
      <c r="C45" s="31"/>
      <c r="E45" s="32"/>
      <c r="F45" s="732" t="str">
        <f>IF(コントロールシート!$L$22="","",コントロールシート!$L$22)</f>
        <v/>
      </c>
      <c r="G45" s="732"/>
      <c r="H45" s="31" t="s">
        <v>43</v>
      </c>
      <c r="I45" s="732" t="str">
        <f>IF(コントロールシート!$O$22="","",コントロールシート!$O$22)</f>
        <v/>
      </c>
      <c r="J45" s="732"/>
      <c r="K45" s="4" t="s">
        <v>57</v>
      </c>
      <c r="N45" s="31"/>
      <c r="O45" s="31"/>
    </row>
  </sheetData>
  <sheetProtection sheet="1" selectLockedCells="1"/>
  <mergeCells count="6">
    <mergeCell ref="I45:J45"/>
    <mergeCell ref="F45:G45"/>
    <mergeCell ref="I28:L28"/>
    <mergeCell ref="A22:L22"/>
    <mergeCell ref="D27:K27"/>
    <mergeCell ref="D24:H24"/>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3:J26"/>
  <sheetViews>
    <sheetView view="pageBreakPreview" zoomScale="60" zoomScaleNormal="100" workbookViewId="0"/>
  </sheetViews>
  <sheetFormatPr defaultRowHeight="13.5"/>
  <cols>
    <col min="1" max="1" width="2.875" bestFit="1" customWidth="1"/>
    <col min="2" max="2" width="4.125" customWidth="1"/>
    <col min="3" max="3" width="12" customWidth="1"/>
    <col min="4" max="4" width="8.625" customWidth="1"/>
    <col min="8" max="8" width="13.875" customWidth="1"/>
    <col min="9" max="9" width="9" customWidth="1"/>
    <col min="10" max="10" width="4.75" customWidth="1"/>
  </cols>
  <sheetData>
    <row r="3" spans="1:10" ht="21.95" customHeight="1">
      <c r="A3" s="739" t="s">
        <v>18</v>
      </c>
      <c r="B3" s="739"/>
      <c r="C3" s="739"/>
      <c r="D3" s="739"/>
      <c r="E3" s="739"/>
      <c r="F3" s="739"/>
      <c r="G3" s="739"/>
      <c r="H3" s="739"/>
      <c r="I3" s="739"/>
      <c r="J3" s="739"/>
    </row>
    <row r="4" spans="1:10" ht="21.95" customHeight="1">
      <c r="A4" s="2"/>
      <c r="B4" s="2"/>
      <c r="C4" s="2"/>
      <c r="D4" s="2"/>
      <c r="E4" s="2"/>
      <c r="F4" s="2"/>
      <c r="G4" s="2"/>
      <c r="H4" s="2"/>
      <c r="I4" s="2"/>
      <c r="J4" s="2"/>
    </row>
    <row r="5" spans="1:10" ht="21.95" customHeight="1">
      <c r="A5" s="1" t="s">
        <v>0</v>
      </c>
      <c r="B5" t="s">
        <v>9</v>
      </c>
      <c r="D5" s="733" t="s">
        <v>17</v>
      </c>
      <c r="E5" s="733"/>
      <c r="F5" s="733"/>
      <c r="G5" s="733"/>
      <c r="H5" s="733"/>
      <c r="I5" s="733"/>
      <c r="J5">
        <v>1</v>
      </c>
    </row>
    <row r="6" spans="1:10" ht="21.95" customHeight="1">
      <c r="A6" s="1" t="s">
        <v>1</v>
      </c>
      <c r="B6" t="s">
        <v>271</v>
      </c>
      <c r="D6" s="733" t="s">
        <v>17</v>
      </c>
      <c r="E6" s="733"/>
      <c r="F6" s="733"/>
      <c r="G6" s="733"/>
      <c r="H6" s="733"/>
      <c r="I6" s="733"/>
      <c r="J6">
        <v>1</v>
      </c>
    </row>
    <row r="7" spans="1:10" ht="21.95" customHeight="1">
      <c r="A7" s="1" t="s">
        <v>2</v>
      </c>
      <c r="B7" t="s">
        <v>10</v>
      </c>
      <c r="D7" s="733" t="s">
        <v>17</v>
      </c>
      <c r="E7" s="733"/>
      <c r="F7" s="733"/>
      <c r="G7" s="733"/>
      <c r="H7" s="733"/>
      <c r="I7" s="733"/>
      <c r="J7">
        <v>1</v>
      </c>
    </row>
    <row r="8" spans="1:10" ht="21.95" customHeight="1">
      <c r="A8" s="1" t="s">
        <v>3</v>
      </c>
      <c r="B8" t="s">
        <v>11</v>
      </c>
      <c r="D8" s="733" t="s">
        <v>17</v>
      </c>
      <c r="E8" s="733"/>
      <c r="F8" s="733"/>
      <c r="G8" s="733"/>
      <c r="H8" s="733"/>
      <c r="I8" s="733"/>
      <c r="J8">
        <v>2</v>
      </c>
    </row>
    <row r="9" spans="1:10" ht="21.95" customHeight="1">
      <c r="A9" s="1" t="s">
        <v>4</v>
      </c>
      <c r="B9" t="s">
        <v>12</v>
      </c>
      <c r="E9" s="733" t="s">
        <v>19</v>
      </c>
      <c r="F9" s="733"/>
      <c r="G9" s="733"/>
      <c r="H9" s="733"/>
      <c r="I9" s="733"/>
      <c r="J9">
        <v>5</v>
      </c>
    </row>
    <row r="10" spans="1:10" ht="21.95" customHeight="1">
      <c r="A10" s="1" t="s">
        <v>5</v>
      </c>
      <c r="B10" t="s">
        <v>13</v>
      </c>
      <c r="D10" s="733" t="s">
        <v>17</v>
      </c>
      <c r="E10" s="733"/>
      <c r="F10" s="733"/>
      <c r="G10" s="733"/>
      <c r="H10" s="733"/>
      <c r="I10" s="733"/>
      <c r="J10">
        <v>6</v>
      </c>
    </row>
    <row r="11" spans="1:10" ht="21.95" customHeight="1">
      <c r="A11" s="1" t="s">
        <v>6</v>
      </c>
      <c r="B11" t="s">
        <v>14</v>
      </c>
      <c r="F11" s="735" t="s">
        <v>20</v>
      </c>
      <c r="G11" s="735"/>
      <c r="H11" s="735"/>
      <c r="I11" s="735"/>
      <c r="J11">
        <v>8</v>
      </c>
    </row>
    <row r="12" spans="1:10" ht="21.95" customHeight="1">
      <c r="A12" s="1" t="s">
        <v>7</v>
      </c>
      <c r="B12" t="s">
        <v>15</v>
      </c>
      <c r="F12" s="735" t="s">
        <v>20</v>
      </c>
      <c r="G12" s="735"/>
      <c r="H12" s="735"/>
      <c r="I12" s="735"/>
      <c r="J12">
        <v>9</v>
      </c>
    </row>
    <row r="13" spans="1:10" ht="21.95" customHeight="1">
      <c r="A13" s="1" t="s">
        <v>8</v>
      </c>
      <c r="B13" t="s">
        <v>16</v>
      </c>
      <c r="I13" t="s">
        <v>21</v>
      </c>
      <c r="J13">
        <v>9</v>
      </c>
    </row>
    <row r="14" spans="1:10">
      <c r="A14" s="1"/>
    </row>
    <row r="15" spans="1:10">
      <c r="A15" s="1"/>
    </row>
    <row r="16" spans="1:10">
      <c r="A16" s="1"/>
    </row>
    <row r="17" spans="1:1">
      <c r="A17" s="1"/>
    </row>
    <row r="18" spans="1:1">
      <c r="A18" s="1"/>
    </row>
    <row r="19" spans="1:1">
      <c r="A19" s="1"/>
    </row>
    <row r="20" spans="1:1">
      <c r="A20" s="1"/>
    </row>
    <row r="21" spans="1:1">
      <c r="A21" s="1"/>
    </row>
    <row r="22" spans="1:1">
      <c r="A22" s="1"/>
    </row>
    <row r="23" spans="1:1">
      <c r="A23" s="1"/>
    </row>
    <row r="24" spans="1:1">
      <c r="A24" s="1"/>
    </row>
    <row r="25" spans="1:1">
      <c r="A25" s="1"/>
    </row>
    <row r="26" spans="1:1">
      <c r="A26" s="1"/>
    </row>
  </sheetData>
  <sheetProtection sheet="1" objects="1" scenarios="1" selectLockedCells="1"/>
  <mergeCells count="9">
    <mergeCell ref="F11:I11"/>
    <mergeCell ref="F12:I12"/>
    <mergeCell ref="A3:J3"/>
    <mergeCell ref="D5:I5"/>
    <mergeCell ref="D7:I7"/>
    <mergeCell ref="D8:I8"/>
    <mergeCell ref="D10:I10"/>
    <mergeCell ref="E9:I9"/>
    <mergeCell ref="D6:I6"/>
  </mergeCells>
  <phoneticPr fontId="2"/>
  <printOptions horizontalCentered="1"/>
  <pageMargins left="0.70866141732283472" right="0.70866141732283472" top="0.94488188976377963" bottom="0.94488188976377963" header="0.31496062992125984" footer="0.31496062992125984"/>
  <pageSetup paperSize="9" orientation="portrait" r:id="rId1"/>
  <ignoredErrors>
    <ignoredError sqref="A5 A6:A1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U24"/>
  <sheetViews>
    <sheetView view="pageBreakPreview" topLeftCell="A4" zoomScale="130" zoomScaleNormal="100" zoomScaleSheetLayoutView="130" workbookViewId="0">
      <selection activeCell="C14" sqref="C14"/>
    </sheetView>
  </sheetViews>
  <sheetFormatPr defaultRowHeight="13.5"/>
  <cols>
    <col min="1" max="1" width="6.25" customWidth="1"/>
    <col min="2" max="10" width="7.125" customWidth="1"/>
    <col min="11" max="17" width="2.375" customWidth="1"/>
    <col min="18" max="18" width="2.625" customWidth="1"/>
    <col min="19" max="19" width="2.375" customWidth="1"/>
    <col min="20" max="20" width="2.625" customWidth="1"/>
    <col min="21" max="24" width="2.125" customWidth="1"/>
    <col min="25" max="25" width="25.75" customWidth="1"/>
    <col min="27" max="27" width="33" customWidth="1"/>
    <col min="28" max="28" width="22.875" customWidth="1"/>
    <col min="29" max="29" width="16.125" customWidth="1"/>
  </cols>
  <sheetData>
    <row r="2" spans="2:20" ht="15.75">
      <c r="B2" s="5" t="s">
        <v>23</v>
      </c>
      <c r="C2" s="5"/>
    </row>
    <row r="3" spans="2:20" ht="15">
      <c r="C3" s="6" t="s">
        <v>26</v>
      </c>
    </row>
    <row r="4" spans="2:20" ht="15">
      <c r="C4" s="7" t="s">
        <v>27</v>
      </c>
    </row>
    <row r="6" spans="2:20" ht="15.75">
      <c r="B6" s="5" t="s">
        <v>24</v>
      </c>
      <c r="C6" s="5"/>
    </row>
    <row r="7" spans="2:20" ht="15">
      <c r="C7" s="6" t="s">
        <v>28</v>
      </c>
    </row>
    <row r="8" spans="2:20" ht="15">
      <c r="C8" s="6" t="s">
        <v>29</v>
      </c>
    </row>
    <row r="10" spans="2:20" ht="15.75">
      <c r="B10" s="5" t="s">
        <v>25</v>
      </c>
      <c r="C10" s="5"/>
    </row>
    <row r="11" spans="2:20" ht="15">
      <c r="C11" s="6" t="s">
        <v>375</v>
      </c>
    </row>
    <row r="12" spans="2:20" ht="15">
      <c r="C12" s="200" t="s">
        <v>751</v>
      </c>
      <c r="D12" s="205"/>
      <c r="E12" s="205"/>
      <c r="F12" s="205"/>
      <c r="G12" s="205"/>
      <c r="H12" s="195"/>
      <c r="I12" s="195"/>
      <c r="J12" s="195"/>
      <c r="K12" s="195"/>
      <c r="L12" s="195"/>
      <c r="M12" s="195"/>
      <c r="N12" s="195"/>
      <c r="O12" s="196"/>
      <c r="P12" s="196"/>
      <c r="Q12" s="196"/>
    </row>
    <row r="13" spans="2:20" ht="15">
      <c r="C13" s="200" t="s">
        <v>752</v>
      </c>
      <c r="D13" s="205"/>
      <c r="E13" s="205"/>
      <c r="F13" s="205"/>
      <c r="G13" s="205"/>
      <c r="H13" s="196"/>
      <c r="I13" s="196"/>
      <c r="J13" s="196"/>
      <c r="K13" s="196"/>
      <c r="L13" s="196"/>
      <c r="M13" s="196"/>
      <c r="N13" s="196"/>
      <c r="O13" s="196"/>
      <c r="P13" s="196"/>
      <c r="Q13" s="196"/>
    </row>
    <row r="15" spans="2:20" ht="15.75" thickBot="1">
      <c r="B15" s="6" t="s">
        <v>22</v>
      </c>
    </row>
    <row r="16" spans="2:20" ht="21.75" customHeight="1" thickBot="1">
      <c r="B16" s="740" t="s">
        <v>33</v>
      </c>
      <c r="C16" s="741"/>
      <c r="D16" s="741"/>
      <c r="E16" s="741"/>
      <c r="F16" s="741"/>
      <c r="G16" s="741"/>
      <c r="H16" s="741"/>
      <c r="I16" s="741"/>
      <c r="J16" s="741"/>
      <c r="K16" s="741"/>
      <c r="L16" s="741"/>
      <c r="M16" s="741"/>
      <c r="N16" s="741"/>
      <c r="O16" s="741"/>
      <c r="P16" s="741"/>
      <c r="Q16" s="741"/>
      <c r="R16" s="741"/>
      <c r="S16" s="742"/>
      <c r="T16" s="9"/>
    </row>
    <row r="17" spans="2:21" ht="21.75" customHeight="1" thickBot="1">
      <c r="B17" s="753" t="s">
        <v>34</v>
      </c>
      <c r="C17" s="754"/>
      <c r="D17" s="754"/>
      <c r="E17" s="754"/>
      <c r="F17" s="754"/>
      <c r="G17" s="755"/>
      <c r="H17" s="740" t="s">
        <v>41</v>
      </c>
      <c r="I17" s="741"/>
      <c r="J17" s="741"/>
      <c r="K17" s="741"/>
      <c r="L17" s="741"/>
      <c r="M17" s="741"/>
      <c r="N17" s="741"/>
      <c r="O17" s="741"/>
      <c r="P17" s="741"/>
      <c r="Q17" s="741"/>
      <c r="R17" s="741"/>
      <c r="S17" s="742"/>
      <c r="T17" s="9"/>
    </row>
    <row r="18" spans="2:21" ht="21.75" customHeight="1" thickBot="1">
      <c r="B18" s="740" t="s">
        <v>35</v>
      </c>
      <c r="C18" s="741"/>
      <c r="D18" s="741"/>
      <c r="E18" s="740" t="s">
        <v>40</v>
      </c>
      <c r="F18" s="741"/>
      <c r="G18" s="742"/>
      <c r="H18" s="740" t="s">
        <v>35</v>
      </c>
      <c r="I18" s="741"/>
      <c r="J18" s="742"/>
      <c r="K18" s="740" t="s">
        <v>40</v>
      </c>
      <c r="L18" s="741"/>
      <c r="M18" s="741"/>
      <c r="N18" s="741"/>
      <c r="O18" s="741"/>
      <c r="P18" s="741"/>
      <c r="Q18" s="741"/>
      <c r="R18" s="741"/>
      <c r="S18" s="742"/>
      <c r="T18" s="9"/>
    </row>
    <row r="19" spans="2:21" ht="21" customHeight="1">
      <c r="B19" s="751" t="s">
        <v>36</v>
      </c>
      <c r="C19" s="750"/>
      <c r="D19" s="752"/>
      <c r="E19" s="751" t="s">
        <v>36</v>
      </c>
      <c r="F19" s="750"/>
      <c r="G19" s="752"/>
      <c r="H19" s="751" t="s">
        <v>41</v>
      </c>
      <c r="I19" s="750"/>
      <c r="J19" s="752"/>
      <c r="K19" s="751" t="s">
        <v>41</v>
      </c>
      <c r="L19" s="750"/>
      <c r="M19" s="750"/>
      <c r="N19" s="750"/>
      <c r="O19" s="750"/>
      <c r="P19" s="750"/>
      <c r="Q19" s="750"/>
      <c r="R19" s="750"/>
      <c r="S19" s="752"/>
      <c r="T19" s="9"/>
    </row>
    <row r="20" spans="2:21" ht="21" customHeight="1" thickBot="1">
      <c r="B20" s="10" t="s">
        <v>37</v>
      </c>
      <c r="C20" s="122" t="str">
        <f>IF(コントロールシート!$O$27="","",コントロールシート!$O$27)</f>
        <v/>
      </c>
      <c r="D20" s="12" t="s">
        <v>38</v>
      </c>
      <c r="E20" s="10" t="s">
        <v>37</v>
      </c>
      <c r="F20" s="122" t="str">
        <f>IF(コントロールシート!$O$28="","",コントロールシート!$O$28)</f>
        <v/>
      </c>
      <c r="G20" s="12" t="s">
        <v>38</v>
      </c>
      <c r="H20" s="527"/>
      <c r="I20" s="528"/>
      <c r="J20" s="640"/>
      <c r="K20" s="527"/>
      <c r="L20" s="528"/>
      <c r="M20" s="528"/>
      <c r="N20" s="528"/>
      <c r="O20" s="528"/>
      <c r="P20" s="528"/>
      <c r="Q20" s="528"/>
      <c r="R20" s="528"/>
      <c r="S20" s="640"/>
      <c r="T20" s="9"/>
    </row>
    <row r="21" spans="2:21" ht="21" customHeight="1">
      <c r="B21" s="751" t="s">
        <v>39</v>
      </c>
      <c r="C21" s="750"/>
      <c r="D21" s="752"/>
      <c r="E21" s="751" t="s">
        <v>39</v>
      </c>
      <c r="F21" s="750"/>
      <c r="G21" s="752"/>
      <c r="H21" s="13" t="s">
        <v>37</v>
      </c>
      <c r="I21" s="26" t="str">
        <f>IF(コントロールシート!$O$31="","",コントロールシート!$O$31)</f>
        <v/>
      </c>
      <c r="J21" s="15" t="s">
        <v>38</v>
      </c>
      <c r="K21" s="743" t="s">
        <v>37</v>
      </c>
      <c r="L21" s="744"/>
      <c r="M21" s="744"/>
      <c r="N21" s="528" t="str">
        <f>IF(コントロールシート!$O$33="","",コントロールシート!$O$33)</f>
        <v/>
      </c>
      <c r="O21" s="528"/>
      <c r="P21" s="528"/>
      <c r="Q21" s="745" t="s">
        <v>38</v>
      </c>
      <c r="R21" s="745"/>
      <c r="S21" s="746"/>
      <c r="T21" s="9"/>
    </row>
    <row r="22" spans="2:21" ht="21" customHeight="1" thickBot="1">
      <c r="B22" s="10" t="s">
        <v>37</v>
      </c>
      <c r="C22" s="122" t="str">
        <f>IF(コントロールシート!$O$29="","",コントロールシート!$O$29)</f>
        <v/>
      </c>
      <c r="D22" s="123" t="s">
        <v>38</v>
      </c>
      <c r="E22" s="124" t="s">
        <v>37</v>
      </c>
      <c r="F22" s="122" t="str">
        <f>IF(コントロールシート!$O$30="","",コントロールシート!$O$30)</f>
        <v/>
      </c>
      <c r="G22" s="12" t="s">
        <v>38</v>
      </c>
      <c r="H22" s="16"/>
      <c r="I22" s="11"/>
      <c r="J22" s="12"/>
      <c r="K22" s="747"/>
      <c r="L22" s="748"/>
      <c r="M22" s="748"/>
      <c r="N22" s="748"/>
      <c r="O22" s="748"/>
      <c r="P22" s="748"/>
      <c r="Q22" s="748"/>
      <c r="R22" s="748"/>
      <c r="S22" s="749"/>
      <c r="T22" s="30"/>
    </row>
    <row r="23" spans="2:21" ht="15.75">
      <c r="B23" s="9"/>
      <c r="C23" s="9"/>
      <c r="D23" s="9"/>
      <c r="E23" s="9"/>
      <c r="F23" s="9"/>
      <c r="G23" s="9"/>
      <c r="H23" s="9"/>
      <c r="I23" s="9"/>
      <c r="J23" s="9"/>
      <c r="K23" s="17" t="s">
        <v>42</v>
      </c>
      <c r="L23" s="750" t="str">
        <f>IF(コントロールシート!$K$35="","",コントロールシート!$K$35)</f>
        <v/>
      </c>
      <c r="M23" s="750"/>
      <c r="N23" s="750"/>
      <c r="O23" s="36" t="s">
        <v>44</v>
      </c>
      <c r="P23" s="750" t="str">
        <f>IF(コントロールシート!$N$35="","",コントロールシート!$N$35)</f>
        <v/>
      </c>
      <c r="Q23" s="750"/>
      <c r="R23" s="86" t="s">
        <v>45</v>
      </c>
      <c r="S23" s="750" t="str">
        <f>IF(コントロールシート!$Q$35="","付）",コントロールシート!$Q$35)</f>
        <v>付）</v>
      </c>
      <c r="T23" s="528"/>
      <c r="U23" s="116" t="str">
        <f>IF(コントロールシート!$Q$35&lt;&gt;"","日付）","")</f>
        <v/>
      </c>
    </row>
    <row r="24" spans="2:21" ht="15.75">
      <c r="B24" s="9"/>
      <c r="C24" s="9"/>
      <c r="D24" s="9"/>
      <c r="E24" s="9"/>
      <c r="F24" s="9"/>
      <c r="G24" s="9"/>
      <c r="H24" s="9"/>
      <c r="I24" s="9"/>
      <c r="J24" s="9"/>
      <c r="K24" s="9"/>
      <c r="L24" s="9"/>
      <c r="M24" s="9"/>
      <c r="N24" s="9"/>
      <c r="O24" s="9"/>
      <c r="P24" s="9"/>
      <c r="Q24" s="9"/>
      <c r="R24" s="9"/>
      <c r="S24" s="9"/>
      <c r="T24" s="9"/>
    </row>
  </sheetData>
  <sheetProtection sheet="1" objects="1" scenarios="1" selectLockedCells="1"/>
  <mergeCells count="22">
    <mergeCell ref="L23:N23"/>
    <mergeCell ref="P23:Q23"/>
    <mergeCell ref="S23:T23"/>
    <mergeCell ref="H17:S17"/>
    <mergeCell ref="B16:S16"/>
    <mergeCell ref="N21:P21"/>
    <mergeCell ref="H19:J20"/>
    <mergeCell ref="B21:D21"/>
    <mergeCell ref="B19:D19"/>
    <mergeCell ref="B18:D18"/>
    <mergeCell ref="E19:G19"/>
    <mergeCell ref="E21:G21"/>
    <mergeCell ref="E18:G18"/>
    <mergeCell ref="H18:J18"/>
    <mergeCell ref="B17:G17"/>
    <mergeCell ref="K19:S20"/>
    <mergeCell ref="K18:S18"/>
    <mergeCell ref="K21:M21"/>
    <mergeCell ref="Q21:S21"/>
    <mergeCell ref="K22:M22"/>
    <mergeCell ref="N22:P22"/>
    <mergeCell ref="Q22:S22"/>
  </mergeCells>
  <phoneticPr fontId="2"/>
  <pageMargins left="0.23622047244094491" right="0" top="0.39370078740157483" bottom="0.39370078740157483" header="0.59055118110236227" footer="0.59055118110236227"/>
  <pageSetup paperSize="9" orientation="portrait" r:id="rId1"/>
  <headerFooter>
    <oddFooter>&amp;C1</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O46"/>
  <sheetViews>
    <sheetView view="pageBreakPreview" zoomScale="60" zoomScaleNormal="100" workbookViewId="0">
      <selection activeCell="F34" sqref="F34:J34"/>
    </sheetView>
  </sheetViews>
  <sheetFormatPr defaultColWidth="9" defaultRowHeight="15.75"/>
  <cols>
    <col min="1" max="1" width="1.25" style="9" customWidth="1"/>
    <col min="2" max="2" width="2" style="9" customWidth="1"/>
    <col min="3" max="3" width="4.5" style="9" customWidth="1"/>
    <col min="4" max="4" width="7.375" style="9" customWidth="1"/>
    <col min="5" max="5" width="3.875" style="9" customWidth="1"/>
    <col min="6" max="8" width="3.5" style="9" customWidth="1"/>
    <col min="9" max="9" width="2.75" style="9" customWidth="1"/>
    <col min="10" max="10" width="5.375" style="9" customWidth="1"/>
    <col min="11" max="11" width="3.75" style="9" customWidth="1"/>
    <col min="12" max="12" width="6.5" style="9" customWidth="1"/>
    <col min="13" max="13" width="17.875" style="9" customWidth="1"/>
    <col min="14" max="14" width="3.75" style="9" customWidth="1"/>
    <col min="15" max="15" width="25.875" style="9" customWidth="1"/>
    <col min="16" max="16" width="3.625" style="9" customWidth="1"/>
    <col min="17" max="25" width="2.875" style="9" customWidth="1"/>
    <col min="26" max="16384" width="9" style="9"/>
  </cols>
  <sheetData>
    <row r="1" spans="2:15" ht="13.5" customHeight="1"/>
    <row r="2" spans="2:15" ht="15.75" customHeight="1">
      <c r="B2" s="5" t="s">
        <v>30</v>
      </c>
      <c r="D2" s="5"/>
    </row>
    <row r="3" spans="2:15" ht="15.75" customHeight="1">
      <c r="B3" s="5" t="s">
        <v>31</v>
      </c>
      <c r="D3" s="5"/>
    </row>
    <row r="4" spans="2:15" ht="9.75" customHeight="1"/>
    <row r="5" spans="2:15" ht="16.5" thickBot="1">
      <c r="B5" s="5" t="s">
        <v>32</v>
      </c>
      <c r="D5" s="5"/>
    </row>
    <row r="6" spans="2:15" ht="28.5" customHeight="1" thickBot="1">
      <c r="B6" s="778" t="s">
        <v>462</v>
      </c>
      <c r="C6" s="779"/>
      <c r="D6" s="779"/>
      <c r="E6" s="781" t="str">
        <f>IF(コントロールシート!$N$40="","",コントロールシート!$N$40)</f>
        <v/>
      </c>
      <c r="F6" s="781"/>
      <c r="G6" s="781"/>
      <c r="H6" s="781"/>
      <c r="I6" s="781"/>
      <c r="J6" s="125" t="s">
        <v>46</v>
      </c>
      <c r="K6" s="126" t="s">
        <v>47</v>
      </c>
      <c r="L6" s="125"/>
      <c r="M6" s="131" t="str">
        <f>IF(コントロールシート!$X$40="","",コントロールシート!$X$40)</f>
        <v/>
      </c>
      <c r="N6" s="18" t="s">
        <v>46</v>
      </c>
      <c r="O6" s="30"/>
    </row>
    <row r="7" spans="2:15" ht="8.25" customHeight="1" thickBot="1"/>
    <row r="8" spans="2:15" ht="34.5" customHeight="1">
      <c r="D8" s="785" t="s">
        <v>458</v>
      </c>
      <c r="E8" s="788" t="s">
        <v>48</v>
      </c>
      <c r="F8" s="783"/>
      <c r="G8" s="783"/>
      <c r="H8" s="783"/>
      <c r="I8" s="783"/>
      <c r="J8" s="784"/>
      <c r="K8" s="782" t="s">
        <v>505</v>
      </c>
      <c r="L8" s="783"/>
      <c r="M8" s="784"/>
      <c r="N8" s="782" t="s">
        <v>506</v>
      </c>
      <c r="O8" s="792"/>
    </row>
    <row r="9" spans="2:15" ht="17.25" customHeight="1">
      <c r="D9" s="786"/>
      <c r="E9" s="789" t="s">
        <v>49</v>
      </c>
      <c r="F9" s="790"/>
      <c r="G9" s="790"/>
      <c r="H9" s="790"/>
      <c r="I9" s="790"/>
      <c r="J9" s="791"/>
      <c r="K9" s="764"/>
      <c r="L9" s="790" t="s">
        <v>187</v>
      </c>
      <c r="M9" s="791"/>
      <c r="N9" s="776"/>
      <c r="O9" s="772" t="s">
        <v>243</v>
      </c>
    </row>
    <row r="10" spans="2:15" ht="22.5" customHeight="1">
      <c r="D10" s="786"/>
      <c r="E10" s="130" t="s">
        <v>42</v>
      </c>
      <c r="F10" s="780" t="str">
        <f>IF(コントロールシート!$L$43="","",コントロールシート!$L$43)</f>
        <v/>
      </c>
      <c r="G10" s="780"/>
      <c r="H10" s="780"/>
      <c r="I10" s="780"/>
      <c r="J10" s="91" t="s">
        <v>46</v>
      </c>
      <c r="K10" s="765"/>
      <c r="L10" s="745"/>
      <c r="M10" s="769"/>
      <c r="N10" s="777"/>
      <c r="O10" s="759"/>
    </row>
    <row r="11" spans="2:15" ht="22.5" customHeight="1">
      <c r="D11" s="786"/>
      <c r="E11" s="14" t="s">
        <v>52</v>
      </c>
      <c r="F11" s="91"/>
      <c r="G11" s="780">
        <f>IF(コントロールシート!$L$44="","",コントロールシート!$L$44)</f>
        <v>0</v>
      </c>
      <c r="H11" s="780"/>
      <c r="I11" s="780"/>
      <c r="J11" s="91" t="s">
        <v>50</v>
      </c>
      <c r="K11" s="773"/>
      <c r="L11" s="745" t="s">
        <v>239</v>
      </c>
      <c r="M11" s="769"/>
      <c r="N11" s="777"/>
      <c r="O11" s="759" t="s">
        <v>223</v>
      </c>
    </row>
    <row r="12" spans="2:15" ht="22.5" customHeight="1">
      <c r="D12" s="786"/>
      <c r="E12" s="130" t="str">
        <f t="shared" ref="E12:E20" si="0">IF(F12&lt;&gt;"","・","")</f>
        <v/>
      </c>
      <c r="F12" s="555" t="str">
        <f>IF(コントロールシート!$L$45="","",コントロールシート!$L$45)</f>
        <v/>
      </c>
      <c r="G12" s="555"/>
      <c r="H12" s="555"/>
      <c r="I12" s="555"/>
      <c r="J12" s="762"/>
      <c r="K12" s="773"/>
      <c r="L12" s="745"/>
      <c r="M12" s="769"/>
      <c r="N12" s="777"/>
      <c r="O12" s="759"/>
    </row>
    <row r="13" spans="2:15" ht="22.5" customHeight="1">
      <c r="D13" s="786"/>
      <c r="E13" s="130" t="str">
        <f t="shared" si="0"/>
        <v/>
      </c>
      <c r="F13" s="555" t="str">
        <f>IF(コントロールシート!$L$46="","",コントロールシート!$L$46)</f>
        <v/>
      </c>
      <c r="G13" s="555"/>
      <c r="H13" s="555"/>
      <c r="I13" s="555"/>
      <c r="J13" s="762"/>
      <c r="K13" s="765" t="str">
        <f>IF(L13&lt;&gt;"","・","")</f>
        <v/>
      </c>
      <c r="L13" s="518" t="str">
        <f>IF(コントロールシート!$N$58="","",コントロールシート!$N$58)</f>
        <v/>
      </c>
      <c r="M13" s="519"/>
      <c r="N13" s="777"/>
      <c r="O13" s="759" t="s">
        <v>188</v>
      </c>
    </row>
    <row r="14" spans="2:15" ht="22.5" customHeight="1">
      <c r="D14" s="786"/>
      <c r="E14" s="130" t="str">
        <f t="shared" si="0"/>
        <v/>
      </c>
      <c r="F14" s="555" t="str">
        <f>IF(コントロールシート!$L$47="","",コントロールシート!$L$47)</f>
        <v/>
      </c>
      <c r="G14" s="555"/>
      <c r="H14" s="555"/>
      <c r="I14" s="555"/>
      <c r="J14" s="762"/>
      <c r="K14" s="765"/>
      <c r="L14" s="518"/>
      <c r="M14" s="519"/>
      <c r="N14" s="777"/>
      <c r="O14" s="759"/>
    </row>
    <row r="15" spans="2:15" ht="22.5" customHeight="1">
      <c r="D15" s="786"/>
      <c r="E15" s="130" t="str">
        <f t="shared" si="0"/>
        <v/>
      </c>
      <c r="F15" s="555" t="str">
        <f>IF(コントロールシート!$L$48="","",コントロールシート!$L$48)</f>
        <v/>
      </c>
      <c r="G15" s="555"/>
      <c r="H15" s="555"/>
      <c r="I15" s="555"/>
      <c r="J15" s="762"/>
      <c r="K15" s="765" t="str">
        <f>IF(L15&lt;&gt;"","・","")</f>
        <v/>
      </c>
      <c r="L15" s="717" t="str">
        <f>IF(コントロールシート!$N$59="","",コントロールシート!$N$59)</f>
        <v/>
      </c>
      <c r="M15" s="718"/>
      <c r="N15" s="777"/>
      <c r="O15" s="759" t="s">
        <v>225</v>
      </c>
    </row>
    <row r="16" spans="2:15" ht="22.5" customHeight="1">
      <c r="D16" s="786"/>
      <c r="E16" s="130" t="str">
        <f t="shared" si="0"/>
        <v/>
      </c>
      <c r="F16" s="555" t="str">
        <f>IF(コントロールシート!$L$49="","",コントロールシート!$L$49)</f>
        <v/>
      </c>
      <c r="G16" s="555"/>
      <c r="H16" s="555"/>
      <c r="I16" s="555"/>
      <c r="J16" s="762"/>
      <c r="K16" s="765"/>
      <c r="L16" s="717"/>
      <c r="M16" s="718"/>
      <c r="N16" s="777"/>
      <c r="O16" s="759"/>
    </row>
    <row r="17" spans="4:15" ht="22.5" customHeight="1">
      <c r="D17" s="786"/>
      <c r="E17" s="130" t="str">
        <f t="shared" si="0"/>
        <v/>
      </c>
      <c r="F17" s="555" t="str">
        <f>IF(コントロールシート!$L$50="","",コントロールシート!$L$50)</f>
        <v/>
      </c>
      <c r="G17" s="555"/>
      <c r="H17" s="555"/>
      <c r="I17" s="555"/>
      <c r="J17" s="762"/>
      <c r="K17" s="765" t="str">
        <f>IF(L17&lt;&gt;"","・","")</f>
        <v/>
      </c>
      <c r="L17" s="518" t="str">
        <f>IF(コントロールシート!$N$60="","",コントロールシート!$N$60)</f>
        <v/>
      </c>
      <c r="M17" s="519"/>
      <c r="N17" s="777"/>
      <c r="O17" s="746" t="s">
        <v>239</v>
      </c>
    </row>
    <row r="18" spans="4:15" ht="22.5" customHeight="1">
      <c r="D18" s="786"/>
      <c r="E18" s="130" t="str">
        <f t="shared" si="0"/>
        <v/>
      </c>
      <c r="F18" s="555" t="str">
        <f>IF(コントロールシート!$L$51="","",コントロールシート!$L$51)</f>
        <v/>
      </c>
      <c r="G18" s="555"/>
      <c r="H18" s="555"/>
      <c r="I18" s="555"/>
      <c r="J18" s="762"/>
      <c r="K18" s="765"/>
      <c r="L18" s="518"/>
      <c r="M18" s="519"/>
      <c r="N18" s="777"/>
      <c r="O18" s="746"/>
    </row>
    <row r="19" spans="4:15" ht="15.75" customHeight="1">
      <c r="D19" s="786"/>
      <c r="E19" s="130" t="str">
        <f t="shared" si="0"/>
        <v/>
      </c>
      <c r="F19" s="555" t="str">
        <f>IF(コントロールシート!$L$52="","",コントロールシート!$L$52)</f>
        <v/>
      </c>
      <c r="G19" s="555"/>
      <c r="H19" s="555"/>
      <c r="I19" s="555"/>
      <c r="J19" s="762"/>
      <c r="K19" s="765" t="str">
        <f>IF(L19&lt;&gt;"","・","")</f>
        <v/>
      </c>
      <c r="L19" s="518" t="str">
        <f>IF(コントロールシート!$N$61="","",コントロールシート!$N$61)</f>
        <v/>
      </c>
      <c r="M19" s="519"/>
      <c r="N19" s="758" t="str">
        <f>IF(O19&lt;&gt;"","・","")</f>
        <v/>
      </c>
      <c r="O19" s="760" t="str">
        <f>IF(コントロールシート!$N$69="","",コントロールシート!$N$69)</f>
        <v/>
      </c>
    </row>
    <row r="20" spans="4:15" ht="15.75" customHeight="1">
      <c r="D20" s="786"/>
      <c r="E20" s="130" t="str">
        <f t="shared" si="0"/>
        <v/>
      </c>
      <c r="F20" s="555" t="str">
        <f>IF(コントロールシート!$L$53="","",コントロールシート!$L$53)</f>
        <v/>
      </c>
      <c r="G20" s="555"/>
      <c r="H20" s="555"/>
      <c r="I20" s="555"/>
      <c r="J20" s="762"/>
      <c r="K20" s="765"/>
      <c r="L20" s="518"/>
      <c r="M20" s="519"/>
      <c r="N20" s="758"/>
      <c r="O20" s="760"/>
    </row>
    <row r="21" spans="4:15" ht="15.75" customHeight="1">
      <c r="D21" s="786"/>
      <c r="F21" s="775"/>
      <c r="G21" s="775"/>
      <c r="H21" s="775"/>
      <c r="I21" s="775"/>
      <c r="J21" s="769"/>
      <c r="K21" s="765"/>
      <c r="L21" s="528"/>
      <c r="M21" s="756"/>
      <c r="N21" s="758" t="str">
        <f>IF(O21&lt;&gt;"","・","")</f>
        <v/>
      </c>
      <c r="O21" s="760" t="str">
        <f>IF(コントロールシート!$N$70="","",コントロールシート!$N$70)</f>
        <v/>
      </c>
    </row>
    <row r="22" spans="4:15" ht="15.75" customHeight="1">
      <c r="D22" s="786"/>
      <c r="F22" s="775"/>
      <c r="G22" s="775"/>
      <c r="H22" s="775"/>
      <c r="I22" s="775"/>
      <c r="J22" s="769"/>
      <c r="K22" s="765"/>
      <c r="L22" s="528"/>
      <c r="M22" s="756"/>
      <c r="N22" s="758"/>
      <c r="O22" s="760"/>
    </row>
    <row r="23" spans="4:15" ht="15.75" customHeight="1">
      <c r="D23" s="786"/>
      <c r="F23" s="775"/>
      <c r="G23" s="775"/>
      <c r="H23" s="775"/>
      <c r="I23" s="775"/>
      <c r="J23" s="769"/>
      <c r="K23" s="765"/>
      <c r="L23" s="528"/>
      <c r="M23" s="756"/>
      <c r="N23" s="758" t="str">
        <f>IF(O23&lt;&gt;"","・","")</f>
        <v/>
      </c>
      <c r="O23" s="760" t="str">
        <f>IF(コントロールシート!$N$71="","",コントロールシート!$N$71)</f>
        <v/>
      </c>
    </row>
    <row r="24" spans="4:15" ht="15.75" customHeight="1">
      <c r="D24" s="786"/>
      <c r="F24" s="775"/>
      <c r="G24" s="775"/>
      <c r="H24" s="775"/>
      <c r="I24" s="775"/>
      <c r="J24" s="769"/>
      <c r="K24" s="765"/>
      <c r="L24" s="528"/>
      <c r="M24" s="756"/>
      <c r="N24" s="758"/>
      <c r="O24" s="760"/>
    </row>
    <row r="25" spans="4:15" ht="15.75" customHeight="1">
      <c r="D25" s="786"/>
      <c r="E25" s="130"/>
      <c r="F25" s="555"/>
      <c r="G25" s="555"/>
      <c r="H25" s="555"/>
      <c r="I25" s="555"/>
      <c r="J25" s="762"/>
      <c r="K25" s="765"/>
      <c r="L25" s="528"/>
      <c r="M25" s="756"/>
      <c r="N25" s="758" t="str">
        <f>IF(O25&lt;&gt;"","・","")</f>
        <v/>
      </c>
      <c r="O25" s="760" t="str">
        <f>IF(コントロールシート!$N$72="","",コントロールシート!$N$72)</f>
        <v/>
      </c>
    </row>
    <row r="26" spans="4:15" ht="15.75" customHeight="1" thickBot="1">
      <c r="D26" s="787"/>
      <c r="E26" s="29"/>
      <c r="F26" s="793"/>
      <c r="G26" s="793"/>
      <c r="H26" s="793"/>
      <c r="I26" s="793"/>
      <c r="J26" s="794"/>
      <c r="K26" s="774"/>
      <c r="L26" s="748"/>
      <c r="M26" s="757"/>
      <c r="N26" s="761"/>
      <c r="O26" s="768"/>
    </row>
    <row r="27" spans="4:15" ht="9.75" customHeight="1" thickBot="1">
      <c r="I27" s="14"/>
      <c r="J27" s="14"/>
      <c r="K27" s="14"/>
      <c r="L27" s="14"/>
      <c r="M27" s="14"/>
      <c r="N27" s="14"/>
    </row>
    <row r="28" spans="4:15" ht="34.5" customHeight="1">
      <c r="D28" s="785" t="s">
        <v>733</v>
      </c>
      <c r="E28" s="788" t="s">
        <v>48</v>
      </c>
      <c r="F28" s="783"/>
      <c r="G28" s="783"/>
      <c r="H28" s="783"/>
      <c r="I28" s="783"/>
      <c r="J28" s="784"/>
      <c r="K28" s="782" t="s">
        <v>506</v>
      </c>
      <c r="L28" s="783"/>
      <c r="M28" s="784"/>
      <c r="N28" s="782" t="s">
        <v>507</v>
      </c>
      <c r="O28" s="792"/>
    </row>
    <row r="29" spans="4:15" ht="18" customHeight="1">
      <c r="D29" s="786"/>
      <c r="E29" s="789" t="s">
        <v>49</v>
      </c>
      <c r="F29" s="790"/>
      <c r="G29" s="790"/>
      <c r="H29" s="790"/>
      <c r="I29" s="790"/>
      <c r="J29" s="791"/>
      <c r="K29" s="776"/>
      <c r="L29" s="770" t="s">
        <v>226</v>
      </c>
      <c r="M29" s="771"/>
      <c r="N29" s="764"/>
      <c r="O29" s="763" t="s">
        <v>189</v>
      </c>
    </row>
    <row r="30" spans="4:15" ht="21.75" customHeight="1">
      <c r="D30" s="786"/>
      <c r="E30" s="22" t="s">
        <v>42</v>
      </c>
      <c r="F30" s="780" t="str">
        <f>IF(コントロールシート!$L$76="","",コントロールシート!$L$76)</f>
        <v/>
      </c>
      <c r="G30" s="780"/>
      <c r="H30" s="780"/>
      <c r="I30" s="780"/>
      <c r="J30" s="127" t="s">
        <v>46</v>
      </c>
      <c r="K30" s="777"/>
      <c r="L30" s="518"/>
      <c r="M30" s="519"/>
      <c r="N30" s="765"/>
      <c r="O30" s="746"/>
    </row>
    <row r="31" spans="4:15" ht="21.75" customHeight="1">
      <c r="D31" s="786"/>
      <c r="E31" s="20" t="s">
        <v>52</v>
      </c>
      <c r="F31" s="91"/>
      <c r="G31" s="780">
        <f>IF(コントロールシート!$L$77="","",コントロールシート!$L$77)</f>
        <v>0</v>
      </c>
      <c r="H31" s="780"/>
      <c r="I31" s="780"/>
      <c r="J31" s="127" t="s">
        <v>50</v>
      </c>
      <c r="K31" s="765"/>
      <c r="L31" s="745" t="s">
        <v>495</v>
      </c>
      <c r="M31" s="769"/>
      <c r="N31" s="765"/>
      <c r="O31" s="759" t="s">
        <v>244</v>
      </c>
    </row>
    <row r="32" spans="4:15" ht="21.75" customHeight="1">
      <c r="D32" s="786"/>
      <c r="E32" s="393" t="str">
        <f t="shared" ref="E32:E42" si="1">IF(F32&lt;&gt;"","・","")</f>
        <v/>
      </c>
      <c r="F32" s="555" t="str">
        <f>IF(コントロールシート!$L$78="","",コントロールシート!$L$78)</f>
        <v/>
      </c>
      <c r="G32" s="555"/>
      <c r="H32" s="555"/>
      <c r="I32" s="555"/>
      <c r="J32" s="762"/>
      <c r="K32" s="765"/>
      <c r="L32" s="745"/>
      <c r="M32" s="769"/>
      <c r="N32" s="765"/>
      <c r="O32" s="759"/>
    </row>
    <row r="33" spans="4:15" ht="21.75" customHeight="1">
      <c r="D33" s="786"/>
      <c r="E33" s="393" t="str">
        <f t="shared" si="1"/>
        <v/>
      </c>
      <c r="F33" s="555" t="str">
        <f>IF(コントロールシート!$L$79="","",コントロールシート!$L$79)</f>
        <v/>
      </c>
      <c r="G33" s="555"/>
      <c r="H33" s="555"/>
      <c r="I33" s="555"/>
      <c r="J33" s="762"/>
      <c r="K33" s="765"/>
      <c r="L33" s="745" t="s">
        <v>215</v>
      </c>
      <c r="M33" s="769"/>
      <c r="N33" s="765"/>
      <c r="O33" s="759" t="s">
        <v>592</v>
      </c>
    </row>
    <row r="34" spans="4:15" ht="21.75" customHeight="1">
      <c r="D34" s="786"/>
      <c r="E34" s="393" t="str">
        <f t="shared" si="1"/>
        <v/>
      </c>
      <c r="F34" s="555" t="str">
        <f>IF(コントロールシート!$L$80="","",コントロールシート!$L$80)</f>
        <v/>
      </c>
      <c r="G34" s="555"/>
      <c r="H34" s="555"/>
      <c r="I34" s="555"/>
      <c r="J34" s="762"/>
      <c r="K34" s="765"/>
      <c r="L34" s="745"/>
      <c r="M34" s="769"/>
      <c r="N34" s="765"/>
      <c r="O34" s="759"/>
    </row>
    <row r="35" spans="4:15" ht="21.75" customHeight="1">
      <c r="D35" s="786"/>
      <c r="E35" s="393" t="str">
        <f t="shared" si="1"/>
        <v/>
      </c>
      <c r="F35" s="555" t="str">
        <f>IF(コントロールシート!$L$81="","",コントロールシート!$L$81)</f>
        <v/>
      </c>
      <c r="G35" s="555"/>
      <c r="H35" s="555"/>
      <c r="I35" s="555"/>
      <c r="J35" s="762"/>
      <c r="K35" s="758" t="str">
        <f>IF(L35&lt;&gt;"","・","")</f>
        <v/>
      </c>
      <c r="L35" s="510" t="str">
        <f>IF(コントロールシート!$N$92="","",コントロールシート!$N$92)</f>
        <v/>
      </c>
      <c r="M35" s="511"/>
      <c r="N35" s="765"/>
      <c r="O35" s="759" t="s">
        <v>593</v>
      </c>
    </row>
    <row r="36" spans="4:15" ht="22.5" customHeight="1">
      <c r="D36" s="786"/>
      <c r="E36" s="393" t="str">
        <f t="shared" si="1"/>
        <v/>
      </c>
      <c r="F36" s="555" t="str">
        <f>IF(コントロールシート!$L$82="","",コントロールシート!$L$82)</f>
        <v/>
      </c>
      <c r="G36" s="555"/>
      <c r="H36" s="555"/>
      <c r="I36" s="555"/>
      <c r="J36" s="762"/>
      <c r="K36" s="758"/>
      <c r="L36" s="510"/>
      <c r="M36" s="511"/>
      <c r="N36" s="765"/>
      <c r="O36" s="759"/>
    </row>
    <row r="37" spans="4:15" ht="18" customHeight="1">
      <c r="D37" s="786"/>
      <c r="E37" s="393" t="str">
        <f t="shared" si="1"/>
        <v/>
      </c>
      <c r="F37" s="555" t="str">
        <f>IF(コントロールシート!$L$83="","",コントロールシート!$L$83)</f>
        <v/>
      </c>
      <c r="G37" s="555"/>
      <c r="H37" s="555"/>
      <c r="I37" s="555"/>
      <c r="J37" s="762"/>
      <c r="K37" s="758" t="str">
        <f>IF(L37&lt;&gt;"","・","")</f>
        <v/>
      </c>
      <c r="L37" s="510" t="str">
        <f>IF(コントロールシート!$N$93="","",コントロールシート!$N$93)</f>
        <v/>
      </c>
      <c r="M37" s="511"/>
      <c r="N37" s="765"/>
      <c r="O37" s="746" t="s">
        <v>239</v>
      </c>
    </row>
    <row r="38" spans="4:15" ht="18" customHeight="1">
      <c r="D38" s="786"/>
      <c r="E38" s="393" t="str">
        <f t="shared" si="1"/>
        <v/>
      </c>
      <c r="F38" s="555" t="str">
        <f>IF(コントロールシート!$L$84="","",コントロールシート!$L$84)</f>
        <v/>
      </c>
      <c r="G38" s="555"/>
      <c r="H38" s="555"/>
      <c r="I38" s="555"/>
      <c r="J38" s="762"/>
      <c r="K38" s="758"/>
      <c r="L38" s="510"/>
      <c r="M38" s="511"/>
      <c r="N38" s="765"/>
      <c r="O38" s="746"/>
    </row>
    <row r="39" spans="4:15" ht="17.25" customHeight="1">
      <c r="D39" s="786"/>
      <c r="E39" s="393" t="str">
        <f t="shared" ref="E39:E40" si="2">IF(F39&lt;&gt;"","・","")</f>
        <v/>
      </c>
      <c r="F39" s="555" t="str">
        <f>IF(コントロールシート!$L$85="","",コントロールシート!$L$85)</f>
        <v/>
      </c>
      <c r="G39" s="555"/>
      <c r="H39" s="555"/>
      <c r="I39" s="555"/>
      <c r="J39" s="762"/>
      <c r="K39" s="758" t="str">
        <f>IF(L39&lt;&gt;"","・","")</f>
        <v/>
      </c>
      <c r="L39" s="510" t="str">
        <f>IF(コントロールシート!$N$94="","",コントロールシート!$N$94)</f>
        <v/>
      </c>
      <c r="M39" s="511"/>
      <c r="N39" s="758" t="str">
        <f>IF(O39&lt;&gt;"","・","")</f>
        <v/>
      </c>
      <c r="O39" s="760" t="str">
        <f>IF(コントロールシート!$N$103="","",コントロールシート!$N$103)</f>
        <v/>
      </c>
    </row>
    <row r="40" spans="4:15" ht="17.25" customHeight="1">
      <c r="D40" s="786"/>
      <c r="E40" s="393" t="str">
        <f t="shared" si="2"/>
        <v/>
      </c>
      <c r="F40" s="555" t="str">
        <f>IF(コントロールシート!$L$86="","",コントロールシート!$L$86)</f>
        <v/>
      </c>
      <c r="G40" s="555"/>
      <c r="H40" s="555"/>
      <c r="I40" s="555"/>
      <c r="J40" s="762"/>
      <c r="K40" s="758"/>
      <c r="L40" s="510"/>
      <c r="M40" s="511"/>
      <c r="N40" s="758"/>
      <c r="O40" s="760"/>
    </row>
    <row r="41" spans="4:15" ht="17.25" customHeight="1">
      <c r="D41" s="786"/>
      <c r="E41" s="393" t="str">
        <f t="shared" si="1"/>
        <v/>
      </c>
      <c r="F41" s="555"/>
      <c r="G41" s="555"/>
      <c r="H41" s="555"/>
      <c r="I41" s="555"/>
      <c r="J41" s="762"/>
      <c r="K41" s="758" t="str">
        <f>IF(L41&lt;&gt;"","・","")</f>
        <v/>
      </c>
      <c r="L41" s="510" t="str">
        <f>IF(コントロールシート!$N$95="","",コントロールシート!$N$95)</f>
        <v/>
      </c>
      <c r="M41" s="511"/>
      <c r="N41" s="758" t="str">
        <f>IF(O41&lt;&gt;"","・","")</f>
        <v/>
      </c>
      <c r="O41" s="760" t="str">
        <f>IF(コントロールシート!$N$104="","",コントロールシート!$N$104)</f>
        <v/>
      </c>
    </row>
    <row r="42" spans="4:15" ht="17.25" customHeight="1">
      <c r="D42" s="786"/>
      <c r="E42" s="393" t="str">
        <f t="shared" si="1"/>
        <v/>
      </c>
      <c r="F42" s="555"/>
      <c r="G42" s="555"/>
      <c r="H42" s="555"/>
      <c r="I42" s="555"/>
      <c r="J42" s="762"/>
      <c r="K42" s="758"/>
      <c r="L42" s="510"/>
      <c r="M42" s="511"/>
      <c r="N42" s="758"/>
      <c r="O42" s="760"/>
    </row>
    <row r="43" spans="4:15" ht="18" customHeight="1">
      <c r="D43" s="786"/>
      <c r="E43" s="20"/>
      <c r="F43" s="528"/>
      <c r="G43" s="528"/>
      <c r="H43" s="528"/>
      <c r="I43" s="528"/>
      <c r="J43" s="756"/>
      <c r="K43" s="758"/>
      <c r="L43" s="510"/>
      <c r="M43" s="511"/>
      <c r="N43" s="758" t="str">
        <f>IF(O43&lt;&gt;"","・","")</f>
        <v/>
      </c>
      <c r="O43" s="760" t="str">
        <f>IF(コントロールシート!$N$105="","",コントロールシート!$N$105)</f>
        <v/>
      </c>
    </row>
    <row r="44" spans="4:15" ht="18" customHeight="1">
      <c r="D44" s="786"/>
      <c r="E44" s="20"/>
      <c r="F44" s="528"/>
      <c r="G44" s="528"/>
      <c r="H44" s="528"/>
      <c r="I44" s="528"/>
      <c r="J44" s="756"/>
      <c r="K44" s="758"/>
      <c r="L44" s="510"/>
      <c r="M44" s="511"/>
      <c r="N44" s="758"/>
      <c r="O44" s="760"/>
    </row>
    <row r="45" spans="4:15" ht="18" customHeight="1">
      <c r="D45" s="786"/>
      <c r="E45" s="14"/>
      <c r="F45" s="528"/>
      <c r="G45" s="528"/>
      <c r="H45" s="528"/>
      <c r="I45" s="528"/>
      <c r="J45" s="756"/>
      <c r="K45" s="758"/>
      <c r="L45" s="510"/>
      <c r="M45" s="511"/>
      <c r="N45" s="758" t="str">
        <f>IF(O45&lt;&gt;"","・","")</f>
        <v/>
      </c>
      <c r="O45" s="760" t="str">
        <f>IF(コントロールシート!$N$106="","",コントロールシート!$N$106)</f>
        <v/>
      </c>
    </row>
    <row r="46" spans="4:15" ht="18" customHeight="1" thickBot="1">
      <c r="D46" s="787"/>
      <c r="E46" s="11"/>
      <c r="F46" s="748"/>
      <c r="G46" s="748"/>
      <c r="H46" s="748"/>
      <c r="I46" s="748"/>
      <c r="J46" s="757"/>
      <c r="K46" s="761"/>
      <c r="L46" s="766"/>
      <c r="M46" s="767"/>
      <c r="N46" s="761"/>
      <c r="O46" s="768"/>
    </row>
  </sheetData>
  <sheetProtection sheet="1" selectLockedCells="1"/>
  <mergeCells count="118">
    <mergeCell ref="N8:O8"/>
    <mergeCell ref="N28:O28"/>
    <mergeCell ref="E28:J28"/>
    <mergeCell ref="G31:I31"/>
    <mergeCell ref="F32:J32"/>
    <mergeCell ref="F33:J33"/>
    <mergeCell ref="F16:J16"/>
    <mergeCell ref="F18:J18"/>
    <mergeCell ref="F17:J17"/>
    <mergeCell ref="F26:J26"/>
    <mergeCell ref="K13:K14"/>
    <mergeCell ref="O15:O16"/>
    <mergeCell ref="O17:O18"/>
    <mergeCell ref="L11:M12"/>
    <mergeCell ref="N11:N12"/>
    <mergeCell ref="N9:N10"/>
    <mergeCell ref="N13:N14"/>
    <mergeCell ref="N15:N16"/>
    <mergeCell ref="F30:I30"/>
    <mergeCell ref="N17:N18"/>
    <mergeCell ref="L13:M14"/>
    <mergeCell ref="L15:M16"/>
    <mergeCell ref="L17:M18"/>
    <mergeCell ref="L9:M10"/>
    <mergeCell ref="B6:D6"/>
    <mergeCell ref="F10:I10"/>
    <mergeCell ref="G11:I11"/>
    <mergeCell ref="E6:I6"/>
    <mergeCell ref="K8:M8"/>
    <mergeCell ref="D28:D46"/>
    <mergeCell ref="D8:D26"/>
    <mergeCell ref="K28:M28"/>
    <mergeCell ref="E8:J8"/>
    <mergeCell ref="F12:J12"/>
    <mergeCell ref="F13:J13"/>
    <mergeCell ref="E9:J9"/>
    <mergeCell ref="E29:J29"/>
    <mergeCell ref="F34:J34"/>
    <mergeCell ref="F37:J37"/>
    <mergeCell ref="L35:M36"/>
    <mergeCell ref="K35:K36"/>
    <mergeCell ref="L37:M38"/>
    <mergeCell ref="K37:K38"/>
    <mergeCell ref="L41:M42"/>
    <mergeCell ref="K39:K40"/>
    <mergeCell ref="F14:J14"/>
    <mergeCell ref="F42:J42"/>
    <mergeCell ref="F15:J15"/>
    <mergeCell ref="F19:J19"/>
    <mergeCell ref="F20:J20"/>
    <mergeCell ref="F21:J21"/>
    <mergeCell ref="F22:J22"/>
    <mergeCell ref="F23:J23"/>
    <mergeCell ref="F24:J24"/>
    <mergeCell ref="F25:J25"/>
    <mergeCell ref="K19:K20"/>
    <mergeCell ref="K33:K34"/>
    <mergeCell ref="K29:K30"/>
    <mergeCell ref="K31:K32"/>
    <mergeCell ref="K9:K10"/>
    <mergeCell ref="O9:O10"/>
    <mergeCell ref="O11:O12"/>
    <mergeCell ref="O13:O14"/>
    <mergeCell ref="K11:K12"/>
    <mergeCell ref="O25:O26"/>
    <mergeCell ref="N25:N26"/>
    <mergeCell ref="L21:M22"/>
    <mergeCell ref="L23:M24"/>
    <mergeCell ref="L25:M26"/>
    <mergeCell ref="O19:O20"/>
    <mergeCell ref="N19:N20"/>
    <mergeCell ref="O21:O22"/>
    <mergeCell ref="N21:N22"/>
    <mergeCell ref="O23:O24"/>
    <mergeCell ref="N23:N24"/>
    <mergeCell ref="L19:M20"/>
    <mergeCell ref="K17:K18"/>
    <mergeCell ref="K15:K16"/>
    <mergeCell ref="K21:K22"/>
    <mergeCell ref="K23:K24"/>
    <mergeCell ref="K25:K26"/>
    <mergeCell ref="O29:O30"/>
    <mergeCell ref="O31:O32"/>
    <mergeCell ref="O37:O38"/>
    <mergeCell ref="N29:N30"/>
    <mergeCell ref="N31:N32"/>
    <mergeCell ref="N37:N38"/>
    <mergeCell ref="L45:M46"/>
    <mergeCell ref="K41:K42"/>
    <mergeCell ref="O45:O46"/>
    <mergeCell ref="L33:M34"/>
    <mergeCell ref="L31:M32"/>
    <mergeCell ref="L29:M30"/>
    <mergeCell ref="K43:K44"/>
    <mergeCell ref="L43:M44"/>
    <mergeCell ref="O43:O44"/>
    <mergeCell ref="O33:O34"/>
    <mergeCell ref="N33:N34"/>
    <mergeCell ref="N35:N36"/>
    <mergeCell ref="F45:J45"/>
    <mergeCell ref="F46:J46"/>
    <mergeCell ref="N39:N40"/>
    <mergeCell ref="O35:O36"/>
    <mergeCell ref="N41:N42"/>
    <mergeCell ref="O41:O42"/>
    <mergeCell ref="N45:N46"/>
    <mergeCell ref="L39:M40"/>
    <mergeCell ref="N43:N44"/>
    <mergeCell ref="O39:O40"/>
    <mergeCell ref="K45:K46"/>
    <mergeCell ref="F38:J38"/>
    <mergeCell ref="F41:J41"/>
    <mergeCell ref="F35:J35"/>
    <mergeCell ref="F36:J36"/>
    <mergeCell ref="F39:J39"/>
    <mergeCell ref="F40:J40"/>
    <mergeCell ref="F43:J43"/>
    <mergeCell ref="F44:J44"/>
  </mergeCells>
  <phoneticPr fontId="2"/>
  <printOptions horizontalCentered="1"/>
  <pageMargins left="0.39370078740157483" right="0.39370078740157483" top="0.19685039370078741" bottom="0.39370078740157483" header="0.19685039370078741" footer="0.19685039370078741"/>
  <pageSetup paperSize="9" scale="98" orientation="portrait" r:id="rId1"/>
  <headerFooter alignWithMargins="0">
    <oddFooter>&amp;C2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28575</xdr:colOff>
                    <xdr:row>8</xdr:row>
                    <xdr:rowOff>95250</xdr:rowOff>
                  </from>
                  <to>
                    <xdr:col>10</xdr:col>
                    <xdr:colOff>257175</xdr:colOff>
                    <xdr:row>10</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13</xdr:col>
                    <xdr:colOff>47625</xdr:colOff>
                    <xdr:row>8</xdr:row>
                    <xdr:rowOff>104775</xdr:rowOff>
                  </from>
                  <to>
                    <xdr:col>14</xdr:col>
                    <xdr:colOff>57150</xdr:colOff>
                    <xdr:row>9</xdr:row>
                    <xdr:rowOff>247650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13</xdr:col>
                    <xdr:colOff>38100</xdr:colOff>
                    <xdr:row>12</xdr:row>
                    <xdr:rowOff>171450</xdr:rowOff>
                  </from>
                  <to>
                    <xdr:col>13</xdr:col>
                    <xdr:colOff>285750</xdr:colOff>
                    <xdr:row>13</xdr:row>
                    <xdr:rowOff>104775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13</xdr:col>
                    <xdr:colOff>38100</xdr:colOff>
                    <xdr:row>14</xdr:row>
                    <xdr:rowOff>152400</xdr:rowOff>
                  </from>
                  <to>
                    <xdr:col>14</xdr:col>
                    <xdr:colOff>57150</xdr:colOff>
                    <xdr:row>15</xdr:row>
                    <xdr:rowOff>123825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13</xdr:col>
                    <xdr:colOff>47625</xdr:colOff>
                    <xdr:row>28</xdr:row>
                    <xdr:rowOff>104775</xdr:rowOff>
                  </from>
                  <to>
                    <xdr:col>14</xdr:col>
                    <xdr:colOff>114300</xdr:colOff>
                    <xdr:row>29</xdr:row>
                    <xdr:rowOff>219075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13</xdr:col>
                    <xdr:colOff>38100</xdr:colOff>
                    <xdr:row>30</xdr:row>
                    <xdr:rowOff>142875</xdr:rowOff>
                  </from>
                  <to>
                    <xdr:col>14</xdr:col>
                    <xdr:colOff>57150</xdr:colOff>
                    <xdr:row>31</xdr:row>
                    <xdr:rowOff>123825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10</xdr:col>
                    <xdr:colOff>47625</xdr:colOff>
                    <xdr:row>28</xdr:row>
                    <xdr:rowOff>104775</xdr:rowOff>
                  </from>
                  <to>
                    <xdr:col>11</xdr:col>
                    <xdr:colOff>95250</xdr:colOff>
                    <xdr:row>29</xdr:row>
                    <xdr:rowOff>200025</xdr:rowOff>
                  </to>
                </anchor>
              </controlPr>
            </control>
          </mc:Choice>
        </mc:AlternateContent>
        <mc:AlternateContent xmlns:mc="http://schemas.openxmlformats.org/markup-compatibility/2006">
          <mc:Choice Requires="x14">
            <control shapeId="1053" r:id="rId11" name="Check Box 29">
              <controlPr defaultSize="0" autoFill="0" autoLine="0" autoPict="0">
                <anchor moveWithCells="1">
                  <from>
                    <xdr:col>13</xdr:col>
                    <xdr:colOff>38100</xdr:colOff>
                    <xdr:row>16</xdr:row>
                    <xdr:rowOff>95250</xdr:rowOff>
                  </from>
                  <to>
                    <xdr:col>14</xdr:col>
                    <xdr:colOff>57150</xdr:colOff>
                    <xdr:row>17</xdr:row>
                    <xdr:rowOff>200025</xdr:rowOff>
                  </to>
                </anchor>
              </controlPr>
            </control>
          </mc:Choice>
        </mc:AlternateContent>
        <mc:AlternateContent xmlns:mc="http://schemas.openxmlformats.org/markup-compatibility/2006">
          <mc:Choice Requires="x14">
            <control shapeId="1075" r:id="rId12" name="Check Box 51">
              <controlPr defaultSize="0" autoFill="0" autoLine="0" autoPict="0">
                <anchor moveWithCells="1">
                  <from>
                    <xdr:col>13</xdr:col>
                    <xdr:colOff>47625</xdr:colOff>
                    <xdr:row>10</xdr:row>
                    <xdr:rowOff>114300</xdr:rowOff>
                  </from>
                  <to>
                    <xdr:col>14</xdr:col>
                    <xdr:colOff>114300</xdr:colOff>
                    <xdr:row>11</xdr:row>
                    <xdr:rowOff>152400</xdr:rowOff>
                  </to>
                </anchor>
              </controlPr>
            </control>
          </mc:Choice>
        </mc:AlternateContent>
        <mc:AlternateContent xmlns:mc="http://schemas.openxmlformats.org/markup-compatibility/2006">
          <mc:Choice Requires="x14">
            <control shapeId="1076" r:id="rId13" name="Check Box 52">
              <controlPr defaultSize="0" autoFill="0" autoLine="0" autoPict="0">
                <anchor moveWithCells="1">
                  <from>
                    <xdr:col>10</xdr:col>
                    <xdr:colOff>28575</xdr:colOff>
                    <xdr:row>10</xdr:row>
                    <xdr:rowOff>133350</xdr:rowOff>
                  </from>
                  <to>
                    <xdr:col>11</xdr:col>
                    <xdr:colOff>123825</xdr:colOff>
                    <xdr:row>11</xdr:row>
                    <xdr:rowOff>161925</xdr:rowOff>
                  </to>
                </anchor>
              </controlPr>
            </control>
          </mc:Choice>
        </mc:AlternateContent>
        <mc:AlternateContent xmlns:mc="http://schemas.openxmlformats.org/markup-compatibility/2006">
          <mc:Choice Requires="x14">
            <control shapeId="1077" r:id="rId14" name="Check Box 53">
              <controlPr defaultSize="0" autoFill="0" autoLine="0" autoPict="0">
                <anchor moveWithCells="1">
                  <from>
                    <xdr:col>10</xdr:col>
                    <xdr:colOff>28575</xdr:colOff>
                    <xdr:row>30</xdr:row>
                    <xdr:rowOff>85725</xdr:rowOff>
                  </from>
                  <to>
                    <xdr:col>11</xdr:col>
                    <xdr:colOff>142875</xdr:colOff>
                    <xdr:row>31</xdr:row>
                    <xdr:rowOff>152400</xdr:rowOff>
                  </to>
                </anchor>
              </controlPr>
            </control>
          </mc:Choice>
        </mc:AlternateContent>
        <mc:AlternateContent xmlns:mc="http://schemas.openxmlformats.org/markup-compatibility/2006">
          <mc:Choice Requires="x14">
            <control shapeId="1078" r:id="rId15" name="Check Box 54">
              <controlPr defaultSize="0" autoFill="0" autoLine="0" autoPict="0">
                <anchor moveWithCells="1">
                  <from>
                    <xdr:col>13</xdr:col>
                    <xdr:colOff>38100</xdr:colOff>
                    <xdr:row>36</xdr:row>
                    <xdr:rowOff>76200</xdr:rowOff>
                  </from>
                  <to>
                    <xdr:col>14</xdr:col>
                    <xdr:colOff>152400</xdr:colOff>
                    <xdr:row>37</xdr:row>
                    <xdr:rowOff>152400</xdr:rowOff>
                  </to>
                </anchor>
              </controlPr>
            </control>
          </mc:Choice>
        </mc:AlternateContent>
        <mc:AlternateContent xmlns:mc="http://schemas.openxmlformats.org/markup-compatibility/2006">
          <mc:Choice Requires="x14">
            <control shapeId="1091" r:id="rId16" name="Check Box 67">
              <controlPr defaultSize="0" autoFill="0" autoLine="0" autoPict="0">
                <anchor moveWithCells="1">
                  <from>
                    <xdr:col>10</xdr:col>
                    <xdr:colOff>38100</xdr:colOff>
                    <xdr:row>32</xdr:row>
                    <xdr:rowOff>123825</xdr:rowOff>
                  </from>
                  <to>
                    <xdr:col>11</xdr:col>
                    <xdr:colOff>38100</xdr:colOff>
                    <xdr:row>33</xdr:row>
                    <xdr:rowOff>171450</xdr:rowOff>
                  </to>
                </anchor>
              </controlPr>
            </control>
          </mc:Choice>
        </mc:AlternateContent>
        <mc:AlternateContent xmlns:mc="http://schemas.openxmlformats.org/markup-compatibility/2006">
          <mc:Choice Requires="x14">
            <control shapeId="1092" r:id="rId17" name="Check Box 68">
              <controlPr defaultSize="0" autoFill="0" autoLine="0" autoPict="0">
                <anchor moveWithCells="1">
                  <from>
                    <xdr:col>13</xdr:col>
                    <xdr:colOff>38100</xdr:colOff>
                    <xdr:row>32</xdr:row>
                    <xdr:rowOff>85725</xdr:rowOff>
                  </from>
                  <to>
                    <xdr:col>14</xdr:col>
                    <xdr:colOff>152400</xdr:colOff>
                    <xdr:row>33</xdr:row>
                    <xdr:rowOff>161925</xdr:rowOff>
                  </to>
                </anchor>
              </controlPr>
            </control>
          </mc:Choice>
        </mc:AlternateContent>
        <mc:AlternateContent xmlns:mc="http://schemas.openxmlformats.org/markup-compatibility/2006">
          <mc:Choice Requires="x14">
            <control shapeId="1094" r:id="rId18" name="Check Box 70">
              <controlPr defaultSize="0" autoFill="0" autoLine="0" autoPict="0">
                <anchor moveWithCells="1">
                  <from>
                    <xdr:col>13</xdr:col>
                    <xdr:colOff>38100</xdr:colOff>
                    <xdr:row>34</xdr:row>
                    <xdr:rowOff>104775</xdr:rowOff>
                  </from>
                  <to>
                    <xdr:col>14</xdr:col>
                    <xdr:colOff>152400</xdr:colOff>
                    <xdr:row>35</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AL45"/>
  <sheetViews>
    <sheetView view="pageBreakPreview" topLeftCell="A22" zoomScale="130" zoomScaleNormal="100" zoomScaleSheetLayoutView="130" workbookViewId="0">
      <selection activeCell="AE24" sqref="AE24"/>
    </sheetView>
  </sheetViews>
  <sheetFormatPr defaultColWidth="9" defaultRowHeight="15.75"/>
  <cols>
    <col min="1" max="1" width="1.875" style="9" customWidth="1"/>
    <col min="2" max="5" width="1.125" style="9" customWidth="1"/>
    <col min="6" max="6" width="3.75" style="9" customWidth="1"/>
    <col min="7" max="7" width="1" style="9" customWidth="1"/>
    <col min="8" max="8" width="2.25" style="9" customWidth="1"/>
    <col min="9" max="9" width="1.75" style="9" customWidth="1"/>
    <col min="10" max="10" width="1.375" style="9" customWidth="1"/>
    <col min="11" max="11" width="1.75" style="9" customWidth="1"/>
    <col min="12" max="12" width="1.375" style="9" customWidth="1"/>
    <col min="13" max="13" width="2.75" style="9" customWidth="1"/>
    <col min="14" max="14" width="1.625" style="9" customWidth="1"/>
    <col min="15" max="15" width="2.125" style="9" customWidth="1"/>
    <col min="16" max="16" width="2.375" style="9" customWidth="1"/>
    <col min="17" max="17" width="3.125" style="9" customWidth="1"/>
    <col min="18" max="18" width="2.25" style="9" customWidth="1"/>
    <col min="19" max="19" width="1.625" style="9" customWidth="1"/>
    <col min="20" max="20" width="1" style="9" customWidth="1"/>
    <col min="21" max="21" width="1.125" style="9" customWidth="1"/>
    <col min="22" max="23" width="0.875" style="9" customWidth="1"/>
    <col min="24" max="24" width="0.625" style="9" customWidth="1"/>
    <col min="25" max="25" width="1.625" style="9" customWidth="1"/>
    <col min="26" max="26" width="1.875" style="9" customWidth="1"/>
    <col min="27" max="27" width="1.5" style="9" customWidth="1"/>
    <col min="28" max="32" width="2.25" style="9" customWidth="1"/>
    <col min="33" max="33" width="10.375" style="9" customWidth="1"/>
    <col min="34" max="34" width="5.25" style="9" customWidth="1"/>
    <col min="35" max="35" width="13.375" style="9" customWidth="1"/>
    <col min="36" max="36" width="11.875" style="9" customWidth="1"/>
    <col min="37" max="37" width="10.875" style="9" hidden="1" customWidth="1"/>
    <col min="38" max="38" width="9" style="9" hidden="1" customWidth="1"/>
    <col min="39" max="16384" width="9" style="9"/>
  </cols>
  <sheetData>
    <row r="2" spans="2:38">
      <c r="B2" s="5" t="s">
        <v>675</v>
      </c>
    </row>
    <row r="3" spans="2:38" ht="16.5" thickBot="1"/>
    <row r="4" spans="2:38" ht="19.5" customHeight="1">
      <c r="B4" s="753" t="s">
        <v>229</v>
      </c>
      <c r="C4" s="754"/>
      <c r="D4" s="754"/>
      <c r="E4" s="754"/>
      <c r="F4" s="754"/>
      <c r="G4" s="754"/>
      <c r="H4" s="754"/>
      <c r="I4" s="754"/>
      <c r="J4" s="754"/>
      <c r="K4" s="754"/>
      <c r="L4" s="754"/>
      <c r="M4" s="754"/>
      <c r="N4" s="754"/>
      <c r="O4" s="754"/>
      <c r="P4" s="843" t="s">
        <v>42</v>
      </c>
      <c r="Q4" s="844" t="str">
        <f>IF(コントロールシート!$M$112="","－",コントロールシート!$M$112)</f>
        <v>－</v>
      </c>
      <c r="R4" s="844"/>
      <c r="S4" s="844"/>
      <c r="T4" s="844"/>
      <c r="U4" s="844"/>
      <c r="V4" s="844"/>
      <c r="W4" s="844"/>
      <c r="X4" s="844"/>
      <c r="Y4" s="844"/>
      <c r="Z4" s="834" t="s">
        <v>46</v>
      </c>
      <c r="AA4" s="834"/>
      <c r="AB4" s="834"/>
      <c r="AC4" s="23"/>
      <c r="AD4" s="23"/>
      <c r="AE4" s="23"/>
      <c r="AF4" s="23"/>
      <c r="AG4" s="52"/>
      <c r="AK4" s="9" t="str">
        <f>Q4</f>
        <v>－</v>
      </c>
      <c r="AL4" s="9" t="str">
        <f>IF('Ｐ３-３'!AK4="－",'Ｐ３-１'!AK4,'Ｐ３-３'!AK4)</f>
        <v>－</v>
      </c>
    </row>
    <row r="5" spans="2:38" ht="19.5" customHeight="1">
      <c r="B5" s="817"/>
      <c r="C5" s="818"/>
      <c r="D5" s="818"/>
      <c r="E5" s="818"/>
      <c r="F5" s="818"/>
      <c r="G5" s="818"/>
      <c r="H5" s="818"/>
      <c r="I5" s="818"/>
      <c r="J5" s="818"/>
      <c r="K5" s="818"/>
      <c r="L5" s="818"/>
      <c r="M5" s="818"/>
      <c r="N5" s="818"/>
      <c r="O5" s="818"/>
      <c r="P5" s="842"/>
      <c r="Q5" s="845"/>
      <c r="R5" s="845"/>
      <c r="S5" s="845"/>
      <c r="T5" s="845"/>
      <c r="U5" s="845"/>
      <c r="V5" s="845"/>
      <c r="W5" s="845"/>
      <c r="X5" s="845"/>
      <c r="Y5" s="845"/>
      <c r="Z5" s="795"/>
      <c r="AA5" s="795"/>
      <c r="AB5" s="795"/>
      <c r="AC5" s="40"/>
      <c r="AD5" s="40"/>
      <c r="AE5" s="40"/>
      <c r="AF5" s="40"/>
      <c r="AG5" s="55"/>
    </row>
    <row r="6" spans="2:38" ht="19.5" customHeight="1">
      <c r="B6" s="819" t="s">
        <v>435</v>
      </c>
      <c r="C6" s="820"/>
      <c r="D6" s="820"/>
      <c r="E6" s="820"/>
      <c r="F6" s="820"/>
      <c r="G6" s="820"/>
      <c r="H6" s="820"/>
      <c r="I6" s="820"/>
      <c r="J6" s="820"/>
      <c r="K6" s="820"/>
      <c r="L6" s="820"/>
      <c r="M6" s="820"/>
      <c r="N6" s="820"/>
      <c r="O6" s="820"/>
      <c r="P6" s="764" t="s">
        <v>42</v>
      </c>
      <c r="Q6" s="846" t="str">
        <f>IF(コントロールシート!$N$114="","－",コントロールシート!$N$114)</f>
        <v>－</v>
      </c>
      <c r="R6" s="846"/>
      <c r="S6" s="846"/>
      <c r="T6" s="846"/>
      <c r="U6" s="846"/>
      <c r="V6" s="846"/>
      <c r="W6" s="846"/>
      <c r="X6" s="846"/>
      <c r="Y6" s="846"/>
      <c r="Z6" s="790" t="s">
        <v>46</v>
      </c>
      <c r="AA6" s="790"/>
      <c r="AB6" s="790"/>
      <c r="AC6" s="38"/>
      <c r="AD6" s="38"/>
      <c r="AE6" s="38"/>
      <c r="AF6" s="38"/>
      <c r="AG6" s="56"/>
    </row>
    <row r="7" spans="2:38" ht="19.5" customHeight="1">
      <c r="B7" s="817"/>
      <c r="C7" s="818"/>
      <c r="D7" s="818"/>
      <c r="E7" s="818"/>
      <c r="F7" s="818"/>
      <c r="G7" s="818"/>
      <c r="H7" s="818"/>
      <c r="I7" s="818"/>
      <c r="J7" s="818"/>
      <c r="K7" s="818"/>
      <c r="L7" s="818"/>
      <c r="M7" s="818"/>
      <c r="N7" s="818"/>
      <c r="O7" s="818"/>
      <c r="P7" s="842"/>
      <c r="Q7" s="847"/>
      <c r="R7" s="847"/>
      <c r="S7" s="847"/>
      <c r="T7" s="847"/>
      <c r="U7" s="847"/>
      <c r="V7" s="847"/>
      <c r="W7" s="847"/>
      <c r="X7" s="847"/>
      <c r="Y7" s="847"/>
      <c r="Z7" s="795"/>
      <c r="AA7" s="795"/>
      <c r="AB7" s="795"/>
      <c r="AC7" s="40"/>
      <c r="AD7" s="40"/>
      <c r="AE7" s="40"/>
      <c r="AF7" s="40"/>
      <c r="AG7" s="55"/>
      <c r="AI7" s="144"/>
    </row>
    <row r="8" spans="2:38" ht="19.5" customHeight="1">
      <c r="B8" s="821" t="s">
        <v>74</v>
      </c>
      <c r="C8" s="822"/>
      <c r="D8" s="822"/>
      <c r="E8" s="822"/>
      <c r="F8" s="822"/>
      <c r="G8" s="822"/>
      <c r="H8" s="822"/>
      <c r="I8" s="822"/>
      <c r="J8" s="822"/>
      <c r="K8" s="822"/>
      <c r="L8" s="822"/>
      <c r="M8" s="822"/>
      <c r="N8" s="822"/>
      <c r="O8" s="822"/>
      <c r="P8" s="764" t="s">
        <v>42</v>
      </c>
      <c r="Q8" s="837" t="str">
        <f>IF(コントロールシート!$N$115="","－",コントロールシート!$N$115)</f>
        <v>－</v>
      </c>
      <c r="R8" s="837"/>
      <c r="S8" s="837"/>
      <c r="T8" s="837"/>
      <c r="U8" s="837"/>
      <c r="V8" s="837"/>
      <c r="W8" s="837"/>
      <c r="X8" s="837"/>
      <c r="Y8" s="837"/>
      <c r="Z8" s="837"/>
      <c r="AA8" s="837"/>
      <c r="AB8" s="790" t="s">
        <v>252</v>
      </c>
      <c r="AC8" s="790"/>
      <c r="AD8" s="790"/>
      <c r="AE8" s="790"/>
      <c r="AF8" s="790"/>
      <c r="AG8" s="763"/>
    </row>
    <row r="9" spans="2:38" ht="19.5" customHeight="1" thickBot="1">
      <c r="B9" s="823"/>
      <c r="C9" s="824"/>
      <c r="D9" s="824"/>
      <c r="E9" s="824"/>
      <c r="F9" s="824"/>
      <c r="G9" s="824"/>
      <c r="H9" s="824"/>
      <c r="I9" s="824"/>
      <c r="J9" s="824"/>
      <c r="K9" s="824"/>
      <c r="L9" s="824"/>
      <c r="M9" s="824"/>
      <c r="N9" s="824"/>
      <c r="O9" s="824"/>
      <c r="P9" s="774"/>
      <c r="Q9" s="838"/>
      <c r="R9" s="838"/>
      <c r="S9" s="838"/>
      <c r="T9" s="838"/>
      <c r="U9" s="838"/>
      <c r="V9" s="838"/>
      <c r="W9" s="838"/>
      <c r="X9" s="838"/>
      <c r="Y9" s="838"/>
      <c r="Z9" s="838"/>
      <c r="AA9" s="838"/>
      <c r="AB9" s="835"/>
      <c r="AC9" s="835"/>
      <c r="AD9" s="835"/>
      <c r="AE9" s="835"/>
      <c r="AF9" s="835"/>
      <c r="AG9" s="836"/>
    </row>
    <row r="11" spans="2:38" ht="16.5" thickBot="1">
      <c r="B11" s="43" t="s">
        <v>75</v>
      </c>
    </row>
    <row r="12" spans="2:38" ht="19.5" customHeight="1">
      <c r="B12" s="825" t="s">
        <v>64</v>
      </c>
      <c r="C12" s="826"/>
      <c r="D12" s="826"/>
      <c r="E12" s="826"/>
      <c r="F12" s="829" t="s">
        <v>73</v>
      </c>
      <c r="G12" s="830"/>
      <c r="H12" s="830"/>
      <c r="I12" s="830"/>
      <c r="J12" s="830"/>
      <c r="K12" s="830"/>
      <c r="L12" s="830"/>
      <c r="M12" s="830"/>
      <c r="N12" s="830"/>
      <c r="O12" s="830"/>
      <c r="P12" s="830"/>
      <c r="Q12" s="830"/>
      <c r="R12" s="830"/>
      <c r="S12" s="830"/>
      <c r="T12" s="830"/>
      <c r="U12" s="830"/>
      <c r="V12" s="830"/>
      <c r="W12" s="830"/>
      <c r="X12" s="830"/>
      <c r="Y12" s="830"/>
      <c r="Z12" s="830"/>
      <c r="AA12" s="830"/>
      <c r="AB12" s="830"/>
      <c r="AC12" s="830"/>
      <c r="AD12" s="830"/>
      <c r="AE12" s="830"/>
      <c r="AF12" s="830"/>
      <c r="AG12" s="831"/>
      <c r="AH12" s="806" t="s">
        <v>60</v>
      </c>
      <c r="AI12" s="806" t="s">
        <v>61</v>
      </c>
      <c r="AJ12" s="810" t="s">
        <v>62</v>
      </c>
    </row>
    <row r="13" spans="2:38" ht="72" customHeight="1">
      <c r="B13" s="827"/>
      <c r="C13" s="828"/>
      <c r="D13" s="828"/>
      <c r="E13" s="828"/>
      <c r="F13" s="832" t="s">
        <v>58</v>
      </c>
      <c r="G13" s="833"/>
      <c r="H13" s="833"/>
      <c r="I13" s="833"/>
      <c r="J13" s="833"/>
      <c r="K13" s="833"/>
      <c r="L13" s="833"/>
      <c r="M13" s="833"/>
      <c r="N13" s="833"/>
      <c r="O13" s="833"/>
      <c r="P13" s="833"/>
      <c r="Q13" s="833"/>
      <c r="R13" s="833"/>
      <c r="S13" s="833"/>
      <c r="T13" s="833"/>
      <c r="U13" s="833"/>
      <c r="V13" s="833"/>
      <c r="W13" s="833"/>
      <c r="X13" s="833"/>
      <c r="Y13" s="833"/>
      <c r="Z13" s="833"/>
      <c r="AA13" s="833"/>
      <c r="AB13" s="833"/>
      <c r="AC13" s="833"/>
      <c r="AD13" s="833"/>
      <c r="AE13" s="833"/>
      <c r="AF13" s="833"/>
      <c r="AG13" s="50" t="s">
        <v>59</v>
      </c>
      <c r="AH13" s="807"/>
      <c r="AI13" s="807"/>
      <c r="AJ13" s="811"/>
    </row>
    <row r="14" spans="2:38" ht="18.75" customHeight="1">
      <c r="B14" s="527" t="s">
        <v>63</v>
      </c>
      <c r="C14" s="528"/>
      <c r="D14" s="528"/>
      <c r="E14" s="528"/>
      <c r="F14" s="44" t="s">
        <v>474</v>
      </c>
      <c r="G14" s="45"/>
      <c r="H14" s="45"/>
      <c r="I14" s="45"/>
      <c r="J14" s="45"/>
      <c r="K14" s="45"/>
      <c r="L14" s="45"/>
      <c r="M14" s="46"/>
      <c r="N14" s="46"/>
      <c r="O14" s="46"/>
      <c r="P14" s="46"/>
      <c r="Q14" s="46"/>
      <c r="R14" s="46"/>
      <c r="S14" s="46"/>
      <c r="T14" s="46"/>
      <c r="U14" s="46"/>
      <c r="V14" s="14"/>
      <c r="W14" s="14"/>
      <c r="X14" s="14"/>
      <c r="Y14" s="14"/>
      <c r="Z14" s="14"/>
      <c r="AA14" s="14"/>
      <c r="AB14" s="14"/>
      <c r="AC14" s="14"/>
      <c r="AD14" s="14"/>
      <c r="AE14" s="14"/>
      <c r="AF14" s="14"/>
      <c r="AG14" s="839"/>
      <c r="AH14" s="798" t="s">
        <v>72</v>
      </c>
      <c r="AI14" s="800" t="s">
        <v>66</v>
      </c>
      <c r="AJ14" s="812" t="s">
        <v>458</v>
      </c>
    </row>
    <row r="15" spans="2:38" ht="15.75" customHeight="1">
      <c r="B15" s="30"/>
      <c r="C15" s="14"/>
      <c r="D15" s="14"/>
      <c r="E15" s="14"/>
      <c r="F15" s="49" t="s">
        <v>303</v>
      </c>
      <c r="G15" s="849" t="str">
        <f>IF($Q$4="","",$Q$4)</f>
        <v>－</v>
      </c>
      <c r="H15" s="849"/>
      <c r="I15" s="849"/>
      <c r="J15" s="849"/>
      <c r="K15" s="849"/>
      <c r="L15" s="849"/>
      <c r="M15" s="92" t="s">
        <v>306</v>
      </c>
      <c r="N15" s="848" t="str">
        <f>IF($Q$8="","",$Q$8)</f>
        <v>－</v>
      </c>
      <c r="O15" s="848"/>
      <c r="P15" s="848"/>
      <c r="Q15" s="848"/>
      <c r="R15" s="848"/>
      <c r="S15" s="848"/>
      <c r="T15" s="848"/>
      <c r="U15" s="848"/>
      <c r="V15" s="848"/>
      <c r="W15" s="355" t="s">
        <v>298</v>
      </c>
      <c r="X15" s="14"/>
      <c r="Y15" s="14"/>
      <c r="Z15" s="14"/>
      <c r="AA15" s="14"/>
      <c r="AB15" s="14"/>
      <c r="AC15" s="14"/>
      <c r="AD15" s="14"/>
      <c r="AE15" s="14"/>
      <c r="AF15" s="14"/>
      <c r="AG15" s="840"/>
      <c r="AH15" s="796"/>
      <c r="AI15" s="801"/>
      <c r="AJ15" s="760"/>
    </row>
    <row r="16" spans="2:38" ht="15.75" customHeight="1">
      <c r="B16" s="30"/>
      <c r="C16" s="14"/>
      <c r="D16" s="14"/>
      <c r="E16" s="14"/>
      <c r="F16" s="150" t="s">
        <v>297</v>
      </c>
      <c r="G16" s="60"/>
      <c r="H16" s="57"/>
      <c r="I16" s="58"/>
      <c r="J16" s="58"/>
      <c r="K16" s="58"/>
      <c r="L16" s="58"/>
      <c r="M16" s="59"/>
      <c r="N16" s="59"/>
      <c r="O16" s="59"/>
      <c r="P16" s="59"/>
      <c r="Q16" s="58"/>
      <c r="R16" s="58"/>
      <c r="S16" s="58"/>
      <c r="T16" s="58"/>
      <c r="U16" s="58"/>
      <c r="V16" s="58"/>
      <c r="W16" s="60"/>
      <c r="X16" s="60"/>
      <c r="Y16" s="60"/>
      <c r="Z16" s="60"/>
      <c r="AA16" s="60"/>
      <c r="AB16" s="60"/>
      <c r="AC16" s="60"/>
      <c r="AD16" s="60"/>
      <c r="AE16" s="60"/>
      <c r="AF16" s="60"/>
      <c r="AG16" s="840"/>
      <c r="AH16" s="796"/>
      <c r="AI16" s="801"/>
      <c r="AJ16" s="760"/>
    </row>
    <row r="17" spans="2:36" ht="3.75" customHeight="1">
      <c r="B17" s="30"/>
      <c r="C17" s="14"/>
      <c r="D17" s="14"/>
      <c r="E17" s="14"/>
      <c r="F17" s="20"/>
      <c r="G17" s="359"/>
      <c r="H17" s="92"/>
      <c r="I17" s="363"/>
      <c r="J17" s="363"/>
      <c r="K17" s="363"/>
      <c r="L17" s="363"/>
      <c r="M17" s="360"/>
      <c r="N17" s="360"/>
      <c r="O17" s="360"/>
      <c r="P17" s="360"/>
      <c r="Q17" s="363"/>
      <c r="R17" s="363"/>
      <c r="S17" s="363"/>
      <c r="T17" s="363"/>
      <c r="U17" s="363"/>
      <c r="V17" s="363"/>
      <c r="W17" s="14"/>
      <c r="X17" s="14"/>
      <c r="Y17" s="14"/>
      <c r="Z17" s="14"/>
      <c r="AA17" s="14"/>
      <c r="AB17" s="14"/>
      <c r="AC17" s="14"/>
      <c r="AD17" s="14"/>
      <c r="AE17" s="14"/>
      <c r="AF17" s="14"/>
      <c r="AG17" s="840"/>
      <c r="AH17" s="796"/>
      <c r="AI17" s="801"/>
      <c r="AJ17" s="760"/>
    </row>
    <row r="18" spans="2:36" ht="15.75" customHeight="1">
      <c r="B18" s="30"/>
      <c r="C18" s="14"/>
      <c r="D18" s="14"/>
      <c r="E18" s="14"/>
      <c r="F18" s="356" t="s">
        <v>307</v>
      </c>
      <c r="G18" s="849" t="str">
        <f>IF($Q$4="","",$Q$4)</f>
        <v>－</v>
      </c>
      <c r="H18" s="849"/>
      <c r="I18" s="849"/>
      <c r="J18" s="849"/>
      <c r="K18" s="849"/>
      <c r="L18" s="849"/>
      <c r="M18" s="14" t="s">
        <v>302</v>
      </c>
      <c r="N18" s="848" t="str">
        <f>IF($Q$8="","",$Q$8)</f>
        <v>－</v>
      </c>
      <c r="O18" s="848"/>
      <c r="P18" s="848"/>
      <c r="Q18" s="848"/>
      <c r="R18" s="848"/>
      <c r="S18" s="848"/>
      <c r="T18" s="848"/>
      <c r="U18" s="848"/>
      <c r="V18" s="848"/>
      <c r="W18" s="848"/>
      <c r="X18" s="848"/>
      <c r="Y18" s="14" t="s">
        <v>308</v>
      </c>
      <c r="Z18" s="14"/>
      <c r="AA18" s="14"/>
      <c r="AB18" s="14"/>
      <c r="AC18" s="14"/>
      <c r="AD18" s="14"/>
      <c r="AE18" s="14"/>
      <c r="AF18" s="14"/>
      <c r="AG18" s="840"/>
      <c r="AH18" s="796"/>
      <c r="AI18" s="801"/>
      <c r="AJ18" s="760"/>
    </row>
    <row r="19" spans="2:36">
      <c r="B19" s="30"/>
      <c r="C19" s="14"/>
      <c r="D19" s="14"/>
      <c r="E19" s="14"/>
      <c r="F19" s="361" t="s">
        <v>292</v>
      </c>
      <c r="G19" s="354"/>
      <c r="H19" s="354"/>
      <c r="I19" s="354"/>
      <c r="J19" s="354"/>
      <c r="K19" s="354"/>
      <c r="L19" s="14"/>
      <c r="M19" s="14"/>
      <c r="N19" s="354"/>
      <c r="O19" s="354"/>
      <c r="P19" s="354"/>
      <c r="Q19" s="354"/>
      <c r="R19" s="354"/>
      <c r="S19" s="354"/>
      <c r="T19" s="14"/>
      <c r="U19" s="14"/>
      <c r="V19" s="14"/>
      <c r="W19" s="14"/>
      <c r="X19" s="14"/>
      <c r="Y19" s="14"/>
      <c r="Z19" s="14"/>
      <c r="AA19" s="14"/>
      <c r="AB19" s="14"/>
      <c r="AC19" s="14"/>
      <c r="AD19" s="14"/>
      <c r="AE19" s="14"/>
      <c r="AF19" s="14"/>
      <c r="AG19" s="840"/>
      <c r="AH19" s="796"/>
      <c r="AI19" s="801"/>
      <c r="AJ19" s="760"/>
    </row>
    <row r="20" spans="2:36">
      <c r="B20" s="30"/>
      <c r="C20" s="14"/>
      <c r="D20" s="14"/>
      <c r="E20" s="14"/>
      <c r="F20" s="361" t="s">
        <v>293</v>
      </c>
      <c r="G20" s="354"/>
      <c r="H20" s="354"/>
      <c r="I20" s="354"/>
      <c r="J20" s="354"/>
      <c r="K20" s="354"/>
      <c r="L20" s="14"/>
      <c r="M20" s="14"/>
      <c r="N20" s="354"/>
      <c r="O20" s="354"/>
      <c r="P20" s="354"/>
      <c r="Q20" s="354"/>
      <c r="R20" s="354"/>
      <c r="S20" s="354"/>
      <c r="T20" s="14"/>
      <c r="U20" s="14"/>
      <c r="V20" s="14"/>
      <c r="W20" s="14"/>
      <c r="X20" s="14"/>
      <c r="Y20" s="14"/>
      <c r="Z20" s="14"/>
      <c r="AA20" s="14"/>
      <c r="AB20" s="14"/>
      <c r="AC20" s="14"/>
      <c r="AD20" s="14"/>
      <c r="AE20" s="14"/>
      <c r="AF20" s="14"/>
      <c r="AG20" s="840"/>
      <c r="AH20" s="796"/>
      <c r="AI20" s="801"/>
      <c r="AJ20" s="760"/>
    </row>
    <row r="21" spans="2:36" ht="15.75" customHeight="1">
      <c r="B21" s="30"/>
      <c r="C21" s="14"/>
      <c r="D21" s="14"/>
      <c r="E21" s="14"/>
      <c r="F21" s="61" t="s">
        <v>294</v>
      </c>
      <c r="G21" s="358"/>
      <c r="H21" s="358"/>
      <c r="I21" s="358"/>
      <c r="J21" s="358"/>
      <c r="K21" s="358"/>
      <c r="L21" s="40"/>
      <c r="M21" s="40"/>
      <c r="N21" s="358"/>
      <c r="O21" s="358"/>
      <c r="P21" s="358"/>
      <c r="Q21" s="358"/>
      <c r="R21" s="358"/>
      <c r="S21" s="358"/>
      <c r="T21" s="40"/>
      <c r="U21" s="40"/>
      <c r="V21" s="40"/>
      <c r="W21" s="40"/>
      <c r="X21" s="40"/>
      <c r="Y21" s="40"/>
      <c r="Z21" s="40"/>
      <c r="AA21" s="40"/>
      <c r="AB21" s="40"/>
      <c r="AC21" s="40"/>
      <c r="AD21" s="40"/>
      <c r="AE21" s="40"/>
      <c r="AF21" s="40"/>
      <c r="AG21" s="841"/>
      <c r="AH21" s="799"/>
      <c r="AI21" s="802"/>
      <c r="AJ21" s="813"/>
    </row>
    <row r="22" spans="2:36" ht="18.75" customHeight="1">
      <c r="B22" s="30"/>
      <c r="C22" s="14"/>
      <c r="D22" s="14"/>
      <c r="E22" s="14"/>
      <c r="F22" s="37" t="s">
        <v>475</v>
      </c>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814" t="s">
        <v>757</v>
      </c>
      <c r="AH22" s="814" t="s">
        <v>67</v>
      </c>
      <c r="AI22" s="800" t="s">
        <v>422</v>
      </c>
      <c r="AJ22" s="803" t="s">
        <v>480</v>
      </c>
    </row>
    <row r="23" spans="2:36" ht="15.75" customHeight="1">
      <c r="B23" s="30"/>
      <c r="C23" s="14"/>
      <c r="D23" s="14"/>
      <c r="E23" s="14"/>
      <c r="F23" s="62" t="s">
        <v>305</v>
      </c>
      <c r="G23" s="849" t="str">
        <f>IF($Q$4="","",$Q$4)</f>
        <v>－</v>
      </c>
      <c r="H23" s="849"/>
      <c r="I23" s="849"/>
      <c r="J23" s="849"/>
      <c r="K23" s="849"/>
      <c r="L23" s="849"/>
      <c r="M23" s="92" t="s">
        <v>306</v>
      </c>
      <c r="N23" s="848" t="str">
        <f>IF($Q$8="","",$Q$8)</f>
        <v>－</v>
      </c>
      <c r="O23" s="848"/>
      <c r="P23" s="848"/>
      <c r="Q23" s="848"/>
      <c r="R23" s="848"/>
      <c r="S23" s="848"/>
      <c r="T23" s="848"/>
      <c r="U23" s="848"/>
      <c r="V23" s="848"/>
      <c r="W23" s="14" t="s">
        <v>295</v>
      </c>
      <c r="X23" s="14"/>
      <c r="Y23" s="14"/>
      <c r="Z23" s="14"/>
      <c r="AA23" s="14"/>
      <c r="AB23" s="14"/>
      <c r="AC23" s="14"/>
      <c r="AD23" s="14"/>
      <c r="AE23" s="14"/>
      <c r="AF23" s="14"/>
      <c r="AG23" s="815"/>
      <c r="AH23" s="815"/>
      <c r="AI23" s="801"/>
      <c r="AJ23" s="804"/>
    </row>
    <row r="24" spans="2:36" ht="15.75" customHeight="1">
      <c r="B24" s="30"/>
      <c r="C24" s="14"/>
      <c r="D24" s="14"/>
      <c r="E24" s="14"/>
      <c r="F24" s="151" t="s">
        <v>296</v>
      </c>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815"/>
      <c r="AH24" s="815"/>
      <c r="AI24" s="801"/>
      <c r="AJ24" s="804"/>
    </row>
    <row r="25" spans="2:36" ht="21" customHeight="1">
      <c r="B25" s="30"/>
      <c r="C25" s="14"/>
      <c r="D25" s="14"/>
      <c r="E25" s="14"/>
      <c r="F25" s="51" t="s">
        <v>71</v>
      </c>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815"/>
      <c r="AH25" s="815"/>
      <c r="AI25" s="801"/>
      <c r="AJ25" s="804"/>
    </row>
    <row r="26" spans="2:36" ht="15.75" customHeight="1">
      <c r="B26" s="30"/>
      <c r="C26" s="14"/>
      <c r="D26" s="14"/>
      <c r="E26" s="14"/>
      <c r="F26" s="62" t="s">
        <v>317</v>
      </c>
      <c r="G26" s="849" t="str">
        <f>IF($Q$4="","",$Q$4)</f>
        <v>－</v>
      </c>
      <c r="H26" s="849"/>
      <c r="I26" s="849"/>
      <c r="J26" s="849"/>
      <c r="K26" s="849"/>
      <c r="L26" s="849"/>
      <c r="M26" s="14" t="s">
        <v>302</v>
      </c>
      <c r="N26" s="848" t="str">
        <f>IF($Q$8="","",$Q$8)</f>
        <v>－</v>
      </c>
      <c r="O26" s="848"/>
      <c r="P26" s="848"/>
      <c r="Q26" s="848"/>
      <c r="R26" s="848"/>
      <c r="S26" s="848"/>
      <c r="T26" s="848"/>
      <c r="U26" s="848"/>
      <c r="V26" s="848"/>
      <c r="W26" s="14" t="s">
        <v>309</v>
      </c>
      <c r="X26" s="14"/>
      <c r="Y26" s="14"/>
      <c r="Z26" s="14"/>
      <c r="AA26" s="14"/>
      <c r="AB26" s="14"/>
      <c r="AC26" s="14"/>
      <c r="AD26" s="14"/>
      <c r="AE26" s="14"/>
      <c r="AF26" s="14"/>
      <c r="AG26" s="815"/>
      <c r="AH26" s="815"/>
      <c r="AI26" s="801"/>
      <c r="AJ26" s="804"/>
    </row>
    <row r="27" spans="2:36">
      <c r="B27" s="30"/>
      <c r="C27" s="14"/>
      <c r="D27" s="14"/>
      <c r="E27" s="14"/>
      <c r="F27" s="51" t="s">
        <v>310</v>
      </c>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815"/>
      <c r="AH27" s="815"/>
      <c r="AI27" s="801"/>
      <c r="AJ27" s="804"/>
    </row>
    <row r="28" spans="2:36">
      <c r="B28" s="30"/>
      <c r="C28" s="14"/>
      <c r="D28" s="14"/>
      <c r="E28" s="14"/>
      <c r="F28" s="361" t="s">
        <v>311</v>
      </c>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815"/>
      <c r="AH28" s="815"/>
      <c r="AI28" s="801"/>
      <c r="AJ28" s="804"/>
    </row>
    <row r="29" spans="2:36">
      <c r="B29" s="30"/>
      <c r="C29" s="14"/>
      <c r="D29" s="14"/>
      <c r="E29" s="14"/>
      <c r="F29" s="51" t="s">
        <v>313</v>
      </c>
      <c r="G29" s="46"/>
      <c r="H29" s="354"/>
      <c r="I29" s="354"/>
      <c r="J29" s="354"/>
      <c r="K29" s="354"/>
      <c r="L29" s="14"/>
      <c r="M29" s="14"/>
      <c r="N29" s="354"/>
      <c r="O29" s="354"/>
      <c r="P29" s="354"/>
      <c r="Q29" s="354"/>
      <c r="R29" s="354"/>
      <c r="S29" s="354"/>
      <c r="T29" s="14"/>
      <c r="U29" s="14"/>
      <c r="V29" s="14"/>
      <c r="W29" s="14"/>
      <c r="X29" s="14"/>
      <c r="Y29" s="14"/>
      <c r="Z29" s="14"/>
      <c r="AA29" s="14"/>
      <c r="AB29" s="14"/>
      <c r="AC29" s="14"/>
      <c r="AD29" s="14"/>
      <c r="AE29" s="14"/>
      <c r="AF29" s="14"/>
      <c r="AG29" s="815"/>
      <c r="AH29" s="815"/>
      <c r="AI29" s="801"/>
      <c r="AJ29" s="804"/>
    </row>
    <row r="30" spans="2:36">
      <c r="B30" s="30"/>
      <c r="C30" s="14"/>
      <c r="D30" s="14"/>
      <c r="E30" s="14"/>
      <c r="F30" s="20" t="s">
        <v>312</v>
      </c>
      <c r="G30" s="46"/>
      <c r="H30" s="354"/>
      <c r="I30" s="354"/>
      <c r="J30" s="354"/>
      <c r="K30" s="354"/>
      <c r="L30" s="14"/>
      <c r="M30" s="14"/>
      <c r="N30" s="354"/>
      <c r="O30" s="354"/>
      <c r="P30" s="354"/>
      <c r="Q30" s="354"/>
      <c r="R30" s="354"/>
      <c r="S30" s="354"/>
      <c r="T30" s="14"/>
      <c r="U30" s="14"/>
      <c r="V30" s="14"/>
      <c r="W30" s="14"/>
      <c r="X30" s="14"/>
      <c r="Y30" s="14"/>
      <c r="Z30" s="14"/>
      <c r="AA30" s="14"/>
      <c r="AB30" s="14"/>
      <c r="AC30" s="14"/>
      <c r="AD30" s="14"/>
      <c r="AE30" s="14"/>
      <c r="AF30" s="14"/>
      <c r="AG30" s="815"/>
      <c r="AH30" s="815"/>
      <c r="AI30" s="801"/>
      <c r="AJ30" s="804"/>
    </row>
    <row r="31" spans="2:36">
      <c r="B31" s="30"/>
      <c r="C31" s="14"/>
      <c r="D31" s="14"/>
      <c r="E31" s="14"/>
      <c r="F31" s="51" t="s">
        <v>301</v>
      </c>
      <c r="G31" s="46"/>
      <c r="H31" s="354"/>
      <c r="I31" s="354"/>
      <c r="J31" s="354"/>
      <c r="K31" s="354"/>
      <c r="L31" s="14"/>
      <c r="M31" s="14"/>
      <c r="N31" s="354"/>
      <c r="O31" s="354"/>
      <c r="P31" s="354"/>
      <c r="Q31" s="354"/>
      <c r="R31" s="354"/>
      <c r="S31" s="354"/>
      <c r="T31" s="14"/>
      <c r="U31" s="14"/>
      <c r="V31" s="14"/>
      <c r="W31" s="14"/>
      <c r="X31" s="14"/>
      <c r="Y31" s="14"/>
      <c r="Z31" s="14"/>
      <c r="AA31" s="14"/>
      <c r="AB31" s="14"/>
      <c r="AC31" s="14"/>
      <c r="AD31" s="14"/>
      <c r="AE31" s="14"/>
      <c r="AF31" s="14"/>
      <c r="AG31" s="815"/>
      <c r="AH31" s="815"/>
      <c r="AI31" s="801"/>
      <c r="AJ31" s="804"/>
    </row>
    <row r="32" spans="2:36">
      <c r="B32" s="30"/>
      <c r="C32" s="14"/>
      <c r="D32" s="14"/>
      <c r="E32" s="14"/>
      <c r="F32" s="20"/>
      <c r="G32" s="46"/>
      <c r="H32" s="354"/>
      <c r="I32" s="354"/>
      <c r="J32" s="354"/>
      <c r="K32" s="354"/>
      <c r="L32" s="14"/>
      <c r="M32" s="14"/>
      <c r="N32" s="354"/>
      <c r="O32" s="354"/>
      <c r="P32" s="354"/>
      <c r="Q32" s="354"/>
      <c r="R32" s="354"/>
      <c r="S32" s="354"/>
      <c r="T32" s="14"/>
      <c r="U32" s="14"/>
      <c r="V32" s="14"/>
      <c r="W32" s="14"/>
      <c r="X32" s="14"/>
      <c r="Y32" s="14"/>
      <c r="Z32" s="14"/>
      <c r="AA32" s="14"/>
      <c r="AB32" s="14"/>
      <c r="AC32" s="14"/>
      <c r="AD32" s="14"/>
      <c r="AE32" s="14"/>
      <c r="AF32" s="14"/>
      <c r="AG32" s="815"/>
      <c r="AH32" s="815"/>
      <c r="AI32" s="801"/>
      <c r="AJ32" s="804"/>
    </row>
    <row r="33" spans="2:36" ht="17.25" customHeight="1">
      <c r="B33" s="30"/>
      <c r="C33" s="14"/>
      <c r="D33" s="14"/>
      <c r="E33" s="14"/>
      <c r="F33" s="20" t="s">
        <v>70</v>
      </c>
      <c r="G33" s="46"/>
      <c r="H33" s="354"/>
      <c r="I33" s="354"/>
      <c r="J33" s="354"/>
      <c r="K33" s="354"/>
      <c r="L33" s="14"/>
      <c r="M33" s="14"/>
      <c r="N33" s="354"/>
      <c r="O33" s="354"/>
      <c r="P33" s="354"/>
      <c r="Q33" s="354"/>
      <c r="R33" s="354"/>
      <c r="S33" s="354"/>
      <c r="T33" s="14"/>
      <c r="U33" s="14"/>
      <c r="V33" s="14"/>
      <c r="W33" s="14"/>
      <c r="X33" s="14"/>
      <c r="Y33" s="14"/>
      <c r="Z33" s="14"/>
      <c r="AA33" s="14"/>
      <c r="AB33" s="14"/>
      <c r="AC33" s="14"/>
      <c r="AD33" s="14"/>
      <c r="AE33" s="14"/>
      <c r="AF33" s="14"/>
      <c r="AG33" s="815"/>
      <c r="AH33" s="815"/>
      <c r="AI33" s="801"/>
      <c r="AJ33" s="804"/>
    </row>
    <row r="34" spans="2:36" ht="15.75" customHeight="1">
      <c r="B34" s="30"/>
      <c r="C34" s="14"/>
      <c r="D34" s="14"/>
      <c r="E34" s="14"/>
      <c r="F34" s="62" t="s">
        <v>317</v>
      </c>
      <c r="G34" s="849" t="str">
        <f>IF($Q$4="","",$Q$4)</f>
        <v>－</v>
      </c>
      <c r="H34" s="849"/>
      <c r="I34" s="849"/>
      <c r="J34" s="849"/>
      <c r="K34" s="849"/>
      <c r="L34" s="849"/>
      <c r="M34" s="14" t="s">
        <v>302</v>
      </c>
      <c r="N34" s="848" t="str">
        <f>IF($Q$8="","",$Q$8)</f>
        <v>－</v>
      </c>
      <c r="O34" s="848"/>
      <c r="P34" s="848"/>
      <c r="Q34" s="848"/>
      <c r="R34" s="848"/>
      <c r="S34" s="848"/>
      <c r="T34" s="848"/>
      <c r="U34" s="848"/>
      <c r="V34" s="848"/>
      <c r="W34" s="14" t="s">
        <v>309</v>
      </c>
      <c r="X34" s="14"/>
      <c r="Y34" s="14"/>
      <c r="Z34" s="14"/>
      <c r="AA34" s="14"/>
      <c r="AB34" s="14"/>
      <c r="AC34" s="14"/>
      <c r="AD34" s="14"/>
      <c r="AE34" s="14"/>
      <c r="AF34" s="14"/>
      <c r="AG34" s="815"/>
      <c r="AH34" s="815"/>
      <c r="AI34" s="801"/>
      <c r="AJ34" s="804"/>
    </row>
    <row r="35" spans="2:36">
      <c r="B35" s="30"/>
      <c r="C35" s="14"/>
      <c r="D35" s="14"/>
      <c r="E35" s="14"/>
      <c r="F35" s="51" t="s">
        <v>314</v>
      </c>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815"/>
      <c r="AH35" s="815"/>
      <c r="AI35" s="801"/>
      <c r="AJ35" s="804"/>
    </row>
    <row r="36" spans="2:36">
      <c r="B36" s="30"/>
      <c r="C36" s="14"/>
      <c r="D36" s="14"/>
      <c r="E36" s="14"/>
      <c r="F36" s="61"/>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816"/>
      <c r="AH36" s="816"/>
      <c r="AI36" s="802"/>
      <c r="AJ36" s="805"/>
    </row>
    <row r="37" spans="2:36" ht="18.75" customHeight="1">
      <c r="B37" s="30"/>
      <c r="C37" s="14"/>
      <c r="D37" s="14"/>
      <c r="E37" s="14"/>
      <c r="F37" s="20" t="s">
        <v>465</v>
      </c>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815" t="s">
        <v>734</v>
      </c>
      <c r="AH37" s="796" t="s">
        <v>68</v>
      </c>
      <c r="AI37" s="808" t="s">
        <v>69</v>
      </c>
      <c r="AJ37" s="760" t="s">
        <v>481</v>
      </c>
    </row>
    <row r="38" spans="2:36" ht="15.75" customHeight="1">
      <c r="B38" s="30"/>
      <c r="C38" s="14"/>
      <c r="D38" s="14"/>
      <c r="E38" s="14"/>
      <c r="F38" s="62" t="s">
        <v>305</v>
      </c>
      <c r="G38" s="849" t="str">
        <f>IF($Q$4="","",$Q$4)</f>
        <v>－</v>
      </c>
      <c r="H38" s="849"/>
      <c r="I38" s="849"/>
      <c r="J38" s="849"/>
      <c r="K38" s="849"/>
      <c r="L38" s="849"/>
      <c r="M38" s="14" t="s">
        <v>302</v>
      </c>
      <c r="N38" s="848" t="str">
        <f>IF($Q$8="","",$Q$8)</f>
        <v>－</v>
      </c>
      <c r="O38" s="848"/>
      <c r="P38" s="848"/>
      <c r="Q38" s="848"/>
      <c r="R38" s="848"/>
      <c r="S38" s="848"/>
      <c r="T38" s="848"/>
      <c r="U38" s="848"/>
      <c r="V38" s="848"/>
      <c r="W38" s="48" t="s">
        <v>300</v>
      </c>
      <c r="X38" s="48"/>
      <c r="Y38" s="48"/>
      <c r="Z38" s="48"/>
      <c r="AA38" s="48"/>
      <c r="AB38" s="48"/>
      <c r="AC38" s="14"/>
      <c r="AD38" s="14"/>
      <c r="AE38" s="14"/>
      <c r="AF38" s="14"/>
      <c r="AG38" s="815"/>
      <c r="AH38" s="796"/>
      <c r="AI38" s="808"/>
      <c r="AJ38" s="760"/>
    </row>
    <row r="39" spans="2:36">
      <c r="B39" s="30"/>
      <c r="C39" s="14"/>
      <c r="D39" s="14"/>
      <c r="E39" s="14"/>
      <c r="F39" s="62" t="s">
        <v>299</v>
      </c>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270"/>
      <c r="AG39" s="815"/>
      <c r="AH39" s="796"/>
      <c r="AI39" s="808"/>
      <c r="AJ39" s="760"/>
    </row>
    <row r="40" spans="2:36" ht="15.75" customHeight="1">
      <c r="B40" s="30"/>
      <c r="C40" s="14"/>
      <c r="D40" s="14"/>
      <c r="E40" s="14"/>
      <c r="F40" s="153" t="s">
        <v>317</v>
      </c>
      <c r="G40" s="849" t="str">
        <f>IF($Q$4="","",$Q$4)</f>
        <v>－</v>
      </c>
      <c r="H40" s="849"/>
      <c r="I40" s="849"/>
      <c r="J40" s="849"/>
      <c r="K40" s="849"/>
      <c r="L40" s="849"/>
      <c r="M40" s="14" t="s">
        <v>316</v>
      </c>
      <c r="N40" s="14"/>
      <c r="O40" s="14"/>
      <c r="P40" s="14"/>
      <c r="Q40" s="14"/>
      <c r="R40" s="14"/>
      <c r="S40" s="14"/>
      <c r="T40" s="14"/>
      <c r="U40" s="14"/>
      <c r="V40" s="14"/>
      <c r="W40" s="14"/>
      <c r="X40" s="14"/>
      <c r="Y40" s="14"/>
      <c r="Z40" s="14"/>
      <c r="AA40" s="14"/>
      <c r="AB40" s="14"/>
      <c r="AC40" s="14"/>
      <c r="AD40" s="14"/>
      <c r="AE40" s="14"/>
      <c r="AF40" s="14"/>
      <c r="AG40" s="815"/>
      <c r="AH40" s="796"/>
      <c r="AI40" s="808"/>
      <c r="AJ40" s="760"/>
    </row>
    <row r="41" spans="2:36" ht="15.75" customHeight="1">
      <c r="B41" s="30"/>
      <c r="C41" s="14"/>
      <c r="D41" s="14"/>
      <c r="E41" s="14"/>
      <c r="F41" s="51" t="s">
        <v>315</v>
      </c>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815"/>
      <c r="AH41" s="796"/>
      <c r="AI41" s="808"/>
      <c r="AJ41" s="760"/>
    </row>
    <row r="42" spans="2:36" ht="15.75" customHeight="1">
      <c r="B42" s="527"/>
      <c r="C42" s="528"/>
      <c r="D42" s="528"/>
      <c r="E42" s="756"/>
      <c r="F42" s="51" t="s">
        <v>399</v>
      </c>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815"/>
      <c r="AH42" s="796"/>
      <c r="AI42" s="808"/>
      <c r="AJ42" s="760"/>
    </row>
    <row r="43" spans="2:36" ht="15.75" customHeight="1">
      <c r="B43" s="527"/>
      <c r="C43" s="528"/>
      <c r="D43" s="528"/>
      <c r="E43" s="756"/>
      <c r="F43" s="364"/>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6"/>
      <c r="AG43" s="815"/>
      <c r="AH43" s="796"/>
      <c r="AI43" s="808"/>
      <c r="AJ43" s="760"/>
    </row>
    <row r="44" spans="2:36" ht="15.75" customHeight="1">
      <c r="B44" s="527" t="s">
        <v>76</v>
      </c>
      <c r="C44" s="528"/>
      <c r="D44" s="528"/>
      <c r="E44" s="756"/>
      <c r="F44" s="20" t="s">
        <v>463</v>
      </c>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815"/>
      <c r="AH44" s="796"/>
      <c r="AI44" s="808"/>
      <c r="AJ44" s="760"/>
    </row>
    <row r="45" spans="2:36" ht="15.75" customHeight="1" thickBot="1">
      <c r="B45" s="220"/>
      <c r="C45" s="79"/>
      <c r="D45" s="79"/>
      <c r="E45" s="221"/>
      <c r="F45" s="152"/>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850"/>
      <c r="AH45" s="797"/>
      <c r="AI45" s="809"/>
      <c r="AJ45" s="768"/>
    </row>
  </sheetData>
  <sheetProtection sheet="1" objects="1" scenarios="1" selectLockedCells="1"/>
  <mergeCells count="47">
    <mergeCell ref="B43:E43"/>
    <mergeCell ref="B44:E44"/>
    <mergeCell ref="B42:E42"/>
    <mergeCell ref="AG22:AG36"/>
    <mergeCell ref="AG37:AG45"/>
    <mergeCell ref="G38:L38"/>
    <mergeCell ref="N38:V38"/>
    <mergeCell ref="N34:V34"/>
    <mergeCell ref="G34:L34"/>
    <mergeCell ref="G40:L40"/>
    <mergeCell ref="N15:V15"/>
    <mergeCell ref="G18:L18"/>
    <mergeCell ref="N26:V26"/>
    <mergeCell ref="G26:L26"/>
    <mergeCell ref="N23:V23"/>
    <mergeCell ref="G15:L15"/>
    <mergeCell ref="G23:L23"/>
    <mergeCell ref="N18:X18"/>
    <mergeCell ref="B4:O5"/>
    <mergeCell ref="B6:O7"/>
    <mergeCell ref="B8:O9"/>
    <mergeCell ref="B12:E13"/>
    <mergeCell ref="B14:E14"/>
    <mergeCell ref="F12:AG12"/>
    <mergeCell ref="F13:AF13"/>
    <mergeCell ref="P8:P9"/>
    <mergeCell ref="Z4:AB5"/>
    <mergeCell ref="AB8:AG9"/>
    <mergeCell ref="Q8:AA9"/>
    <mergeCell ref="AG14:AG21"/>
    <mergeCell ref="P6:P7"/>
    <mergeCell ref="P4:P5"/>
    <mergeCell ref="Q4:Y5"/>
    <mergeCell ref="Q6:Y7"/>
    <mergeCell ref="Z6:AB7"/>
    <mergeCell ref="AH37:AH45"/>
    <mergeCell ref="AH14:AH21"/>
    <mergeCell ref="AI22:AI36"/>
    <mergeCell ref="AJ22:AJ36"/>
    <mergeCell ref="AH12:AH13"/>
    <mergeCell ref="AI12:AI13"/>
    <mergeCell ref="AI37:AI45"/>
    <mergeCell ref="AJ37:AJ45"/>
    <mergeCell ref="AI14:AI21"/>
    <mergeCell ref="AJ12:AJ13"/>
    <mergeCell ref="AJ14:AJ21"/>
    <mergeCell ref="AH22:AH36"/>
  </mergeCells>
  <phoneticPr fontId="2"/>
  <pageMargins left="0.39370078740157483" right="0.39370078740157483" top="0.39370078740157483" bottom="0.39370078740157483" header="0.59055118110236227" footer="0.59055118110236227"/>
  <pageSetup paperSize="9" orientation="portrait" r:id="rId1"/>
  <headerFooter>
    <oddFooter>&amp;C3-1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AL42"/>
  <sheetViews>
    <sheetView view="pageBreakPreview" topLeftCell="A18" zoomScale="160" zoomScaleNormal="55" zoomScaleSheetLayoutView="160" workbookViewId="0">
      <selection activeCell="AD23" sqref="AD23"/>
    </sheetView>
  </sheetViews>
  <sheetFormatPr defaultColWidth="9" defaultRowHeight="15.75"/>
  <cols>
    <col min="1" max="1" width="3.375" style="9" customWidth="1"/>
    <col min="2" max="4" width="1.25" style="9" customWidth="1"/>
    <col min="5" max="5" width="0.75" style="9" customWidth="1"/>
    <col min="6" max="6" width="3.625" style="9" customWidth="1"/>
    <col min="7" max="12" width="1.5" style="9" customWidth="1"/>
    <col min="13" max="13" width="1.75" style="9" customWidth="1"/>
    <col min="14" max="14" width="1.5" style="9" customWidth="1"/>
    <col min="15" max="15" width="2.125" style="9" customWidth="1"/>
    <col min="16" max="16" width="2.375" style="9" customWidth="1"/>
    <col min="17" max="17" width="3.125" style="9" customWidth="1"/>
    <col min="18" max="18" width="2.25" style="9" customWidth="1"/>
    <col min="19" max="19" width="1.625" style="9" customWidth="1"/>
    <col min="20" max="20" width="1" style="9" customWidth="1"/>
    <col min="21" max="21" width="1.125" style="9" customWidth="1"/>
    <col min="22" max="23" width="0.875" style="9" customWidth="1"/>
    <col min="24" max="24" width="0.625" style="9" customWidth="1"/>
    <col min="25" max="25" width="1.625" style="9" customWidth="1"/>
    <col min="26" max="26" width="1.875" style="9" customWidth="1"/>
    <col min="27" max="33" width="1.5" style="9" customWidth="1"/>
    <col min="34" max="34" width="1.75" style="9" customWidth="1"/>
    <col min="35" max="35" width="11" style="9" customWidth="1"/>
    <col min="36" max="36" width="5.5" style="9" customWidth="1"/>
    <col min="37" max="37" width="13.375" style="9" customWidth="1"/>
    <col min="38" max="38" width="11.25" style="9" customWidth="1"/>
    <col min="39" max="16384" width="9" style="9"/>
  </cols>
  <sheetData>
    <row r="2" spans="2:38" ht="16.5" thickBot="1">
      <c r="B2" s="43" t="s">
        <v>77</v>
      </c>
    </row>
    <row r="3" spans="2:38" ht="19.5" customHeight="1">
      <c r="B3" s="825" t="s">
        <v>64</v>
      </c>
      <c r="C3" s="826"/>
      <c r="D3" s="826"/>
      <c r="E3" s="826"/>
      <c r="F3" s="829" t="s">
        <v>73</v>
      </c>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831"/>
      <c r="AJ3" s="806" t="s">
        <v>60</v>
      </c>
      <c r="AK3" s="851" t="s">
        <v>61</v>
      </c>
      <c r="AL3" s="853" t="s">
        <v>62</v>
      </c>
    </row>
    <row r="4" spans="2:38" ht="101.25" customHeight="1">
      <c r="B4" s="827"/>
      <c r="C4" s="828"/>
      <c r="D4" s="828"/>
      <c r="E4" s="828"/>
      <c r="F4" s="832" t="s">
        <v>58</v>
      </c>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50" t="s">
        <v>59</v>
      </c>
      <c r="AJ4" s="807"/>
      <c r="AK4" s="852"/>
      <c r="AL4" s="854"/>
    </row>
    <row r="5" spans="2:38" ht="18.75" customHeight="1">
      <c r="B5" s="527" t="s">
        <v>63</v>
      </c>
      <c r="C5" s="528"/>
      <c r="D5" s="528"/>
      <c r="E5" s="528"/>
      <c r="F5" s="859" t="s">
        <v>78</v>
      </c>
      <c r="G5" s="860"/>
      <c r="H5" s="860"/>
      <c r="I5" s="860"/>
      <c r="J5" s="860"/>
      <c r="K5" s="860"/>
      <c r="L5" s="860"/>
      <c r="M5" s="860"/>
      <c r="N5" s="860"/>
      <c r="O5" s="860"/>
      <c r="P5" s="860"/>
      <c r="Q5" s="860"/>
      <c r="R5" s="860"/>
      <c r="S5" s="860"/>
      <c r="T5" s="860"/>
      <c r="U5" s="860"/>
      <c r="V5" s="860"/>
      <c r="W5" s="860"/>
      <c r="X5" s="860"/>
      <c r="Y5" s="860"/>
      <c r="Z5" s="860"/>
      <c r="AA5" s="860"/>
      <c r="AB5" s="860"/>
      <c r="AC5" s="860"/>
      <c r="AD5" s="860"/>
      <c r="AE5" s="860"/>
      <c r="AF5" s="860"/>
      <c r="AG5" s="860"/>
      <c r="AH5" s="860"/>
      <c r="AI5" s="839"/>
      <c r="AJ5" s="798" t="s">
        <v>72</v>
      </c>
      <c r="AK5" s="800" t="s">
        <v>79</v>
      </c>
      <c r="AL5" s="855" t="s">
        <v>458</v>
      </c>
    </row>
    <row r="6" spans="2:38" ht="15.75" customHeight="1">
      <c r="B6" s="30"/>
      <c r="C6" s="14"/>
      <c r="D6" s="14"/>
      <c r="E6" s="14"/>
      <c r="F6" s="65"/>
      <c r="G6" s="64"/>
      <c r="H6" s="64"/>
      <c r="I6" s="64"/>
      <c r="J6" s="64"/>
      <c r="K6" s="64"/>
      <c r="L6" s="46"/>
      <c r="M6" s="46"/>
      <c r="N6" s="63"/>
      <c r="O6" s="63"/>
      <c r="P6" s="63"/>
      <c r="Q6" s="63"/>
      <c r="R6" s="63"/>
      <c r="S6" s="63"/>
      <c r="T6" s="63"/>
      <c r="U6" s="63"/>
      <c r="V6" s="63"/>
      <c r="W6" s="63"/>
      <c r="X6" s="63"/>
      <c r="Y6" s="14"/>
      <c r="Z6" s="14"/>
      <c r="AA6" s="14"/>
      <c r="AB6" s="14"/>
      <c r="AC6" s="14"/>
      <c r="AD6" s="14"/>
      <c r="AE6" s="14"/>
      <c r="AF6" s="14"/>
      <c r="AG6" s="14"/>
      <c r="AH6" s="14"/>
      <c r="AI6" s="840"/>
      <c r="AJ6" s="796"/>
      <c r="AK6" s="801"/>
      <c r="AL6" s="856"/>
    </row>
    <row r="7" spans="2:38" ht="15.75" customHeight="1">
      <c r="B7" s="30"/>
      <c r="C7" s="14"/>
      <c r="D7" s="14"/>
      <c r="E7" s="14"/>
      <c r="F7" s="61"/>
      <c r="G7" s="373"/>
      <c r="H7" s="373"/>
      <c r="I7" s="373"/>
      <c r="J7" s="373"/>
      <c r="K7" s="373"/>
      <c r="L7" s="40"/>
      <c r="M7" s="40"/>
      <c r="N7" s="373"/>
      <c r="O7" s="373"/>
      <c r="P7" s="373"/>
      <c r="Q7" s="373"/>
      <c r="R7" s="373"/>
      <c r="S7" s="373"/>
      <c r="T7" s="40"/>
      <c r="U7" s="40"/>
      <c r="V7" s="40"/>
      <c r="W7" s="40"/>
      <c r="X7" s="40"/>
      <c r="Y7" s="40"/>
      <c r="Z7" s="40"/>
      <c r="AA7" s="40"/>
      <c r="AB7" s="40"/>
      <c r="AC7" s="40"/>
      <c r="AD7" s="40"/>
      <c r="AE7" s="40"/>
      <c r="AF7" s="40"/>
      <c r="AG7" s="40"/>
      <c r="AH7" s="40"/>
      <c r="AI7" s="841"/>
      <c r="AJ7" s="799"/>
      <c r="AK7" s="802"/>
      <c r="AL7" s="857"/>
    </row>
    <row r="8" spans="2:38" ht="18.75" customHeight="1">
      <c r="B8" s="30"/>
      <c r="C8" s="14"/>
      <c r="D8" s="14"/>
      <c r="E8" s="14"/>
      <c r="F8" s="37" t="s">
        <v>476</v>
      </c>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814"/>
      <c r="AJ8" s="814" t="s">
        <v>67</v>
      </c>
      <c r="AK8" s="800" t="s">
        <v>421</v>
      </c>
      <c r="AL8" s="803" t="s">
        <v>480</v>
      </c>
    </row>
    <row r="9" spans="2:38" ht="15.75" customHeight="1">
      <c r="B9" s="30"/>
      <c r="C9" s="14"/>
      <c r="D9" s="14"/>
      <c r="E9" s="14"/>
      <c r="F9" s="62" t="s">
        <v>304</v>
      </c>
      <c r="G9" s="849" t="str">
        <f>IF('Ｐ３-１'!$Q$4="","",'Ｐ３-１'!$Q$4)</f>
        <v>－</v>
      </c>
      <c r="H9" s="849"/>
      <c r="I9" s="849"/>
      <c r="J9" s="849"/>
      <c r="K9" s="849"/>
      <c r="L9" s="849"/>
      <c r="M9" s="540" t="s">
        <v>306</v>
      </c>
      <c r="N9" s="540"/>
      <c r="O9" s="848" t="str">
        <f>IF('Ｐ３-１'!$Q$8="","",'Ｐ３-１'!$Q$8)</f>
        <v>－</v>
      </c>
      <c r="P9" s="848"/>
      <c r="Q9" s="848"/>
      <c r="R9" s="848"/>
      <c r="S9" s="848"/>
      <c r="T9" s="848"/>
      <c r="U9" s="848"/>
      <c r="V9" s="848"/>
      <c r="W9" s="14" t="s">
        <v>318</v>
      </c>
      <c r="X9" s="14"/>
      <c r="Y9" s="14"/>
      <c r="Z9" s="14"/>
      <c r="AA9" s="14"/>
      <c r="AB9" s="14"/>
      <c r="AC9" s="14"/>
      <c r="AD9" s="14"/>
      <c r="AE9" s="14"/>
      <c r="AF9" s="14"/>
      <c r="AG9" s="14"/>
      <c r="AH9" s="14"/>
      <c r="AI9" s="815"/>
      <c r="AJ9" s="815"/>
      <c r="AK9" s="801"/>
      <c r="AL9" s="804"/>
    </row>
    <row r="10" spans="2:38" ht="15.75" customHeight="1">
      <c r="B10" s="30"/>
      <c r="C10" s="14"/>
      <c r="D10" s="14"/>
      <c r="E10" s="14"/>
      <c r="F10" s="151" t="s">
        <v>296</v>
      </c>
      <c r="G10" s="14"/>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815"/>
      <c r="AJ10" s="815"/>
      <c r="AK10" s="801"/>
      <c r="AL10" s="804"/>
    </row>
    <row r="11" spans="2:38" ht="21" customHeight="1">
      <c r="B11" s="30"/>
      <c r="C11" s="14"/>
      <c r="D11" s="14"/>
      <c r="E11" s="14"/>
      <c r="F11" s="62" t="s">
        <v>317</v>
      </c>
      <c r="G11" s="862" t="str">
        <f>IF('Ｐ３-１'!$Q$4="","",'Ｐ３-１'!$Q$4)</f>
        <v>－</v>
      </c>
      <c r="H11" s="862"/>
      <c r="I11" s="862"/>
      <c r="J11" s="862"/>
      <c r="K11" s="862"/>
      <c r="L11" s="862"/>
      <c r="M11" s="540" t="s">
        <v>306</v>
      </c>
      <c r="N11" s="540"/>
      <c r="O11" s="863" t="str">
        <f>IF('Ｐ３-１'!$Q$8="","",'Ｐ３-１'!$Q$8)</f>
        <v>－</v>
      </c>
      <c r="P11" s="863"/>
      <c r="Q11" s="863"/>
      <c r="R11" s="863"/>
      <c r="S11" s="863"/>
      <c r="T11" s="863"/>
      <c r="U11" s="863"/>
      <c r="V11" s="863"/>
      <c r="W11" s="14" t="s">
        <v>309</v>
      </c>
      <c r="X11" s="154"/>
      <c r="Y11" s="14"/>
      <c r="Z11" s="14"/>
      <c r="AA11" s="14"/>
      <c r="AB11" s="14"/>
      <c r="AC11" s="14"/>
      <c r="AD11" s="14"/>
      <c r="AE11" s="14"/>
      <c r="AF11" s="14"/>
      <c r="AG11" s="14"/>
      <c r="AH11" s="14"/>
      <c r="AI11" s="815"/>
      <c r="AJ11" s="815"/>
      <c r="AK11" s="801"/>
      <c r="AL11" s="804"/>
    </row>
    <row r="12" spans="2:38" ht="15.75" customHeight="1">
      <c r="B12" s="30"/>
      <c r="C12" s="14"/>
      <c r="D12" s="14"/>
      <c r="E12" s="14"/>
      <c r="F12" s="20" t="s">
        <v>319</v>
      </c>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815"/>
      <c r="AJ12" s="815"/>
      <c r="AK12" s="801"/>
      <c r="AL12" s="804"/>
    </row>
    <row r="13" spans="2:38">
      <c r="B13" s="30"/>
      <c r="C13" s="14"/>
      <c r="D13" s="14"/>
      <c r="E13" s="14"/>
      <c r="F13" s="20" t="s">
        <v>320</v>
      </c>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815"/>
      <c r="AJ13" s="815"/>
      <c r="AK13" s="801"/>
      <c r="AL13" s="804"/>
    </row>
    <row r="14" spans="2:38">
      <c r="B14" s="30"/>
      <c r="C14" s="14"/>
      <c r="D14" s="14"/>
      <c r="E14" s="14"/>
      <c r="F14" s="374" t="s">
        <v>321</v>
      </c>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815"/>
      <c r="AJ14" s="815"/>
      <c r="AK14" s="801"/>
      <c r="AL14" s="804"/>
    </row>
    <row r="15" spans="2:38">
      <c r="B15" s="30"/>
      <c r="C15" s="14"/>
      <c r="D15" s="14"/>
      <c r="E15" s="14"/>
      <c r="F15" s="51"/>
      <c r="G15" s="46"/>
      <c r="H15" s="371"/>
      <c r="I15" s="371"/>
      <c r="J15" s="371"/>
      <c r="K15" s="371"/>
      <c r="L15" s="14"/>
      <c r="M15" s="14"/>
      <c r="N15" s="371"/>
      <c r="O15" s="371"/>
      <c r="P15" s="371"/>
      <c r="Q15" s="371"/>
      <c r="R15" s="371"/>
      <c r="S15" s="371"/>
      <c r="T15" s="14"/>
      <c r="U15" s="14"/>
      <c r="V15" s="14"/>
      <c r="W15" s="14"/>
      <c r="X15" s="14"/>
      <c r="Y15" s="14"/>
      <c r="Z15" s="14"/>
      <c r="AA15" s="14"/>
      <c r="AB15" s="14"/>
      <c r="AC15" s="14"/>
      <c r="AD15" s="14"/>
      <c r="AE15" s="14"/>
      <c r="AF15" s="14"/>
      <c r="AG15" s="14"/>
      <c r="AH15" s="14"/>
      <c r="AI15" s="815"/>
      <c r="AJ15" s="815"/>
      <c r="AK15" s="801"/>
      <c r="AL15" s="804"/>
    </row>
    <row r="16" spans="2:38">
      <c r="B16" s="30"/>
      <c r="C16" s="14"/>
      <c r="D16" s="14"/>
      <c r="E16" s="14"/>
      <c r="F16" s="20"/>
      <c r="G16" s="46"/>
      <c r="H16" s="371"/>
      <c r="I16" s="371"/>
      <c r="J16" s="371"/>
      <c r="K16" s="371"/>
      <c r="L16" s="14"/>
      <c r="M16" s="14"/>
      <c r="N16" s="371"/>
      <c r="O16" s="371"/>
      <c r="P16" s="371"/>
      <c r="Q16" s="371"/>
      <c r="R16" s="371"/>
      <c r="S16" s="371"/>
      <c r="T16" s="14"/>
      <c r="U16" s="14"/>
      <c r="V16" s="14"/>
      <c r="W16" s="14"/>
      <c r="X16" s="14"/>
      <c r="Y16" s="14"/>
      <c r="Z16" s="14"/>
      <c r="AA16" s="14"/>
      <c r="AB16" s="14"/>
      <c r="AC16" s="14"/>
      <c r="AD16" s="14"/>
      <c r="AE16" s="14"/>
      <c r="AF16" s="14"/>
      <c r="AG16" s="14"/>
      <c r="AH16" s="14"/>
      <c r="AI16" s="815"/>
      <c r="AJ16" s="815"/>
      <c r="AK16" s="801"/>
      <c r="AL16" s="804"/>
    </row>
    <row r="17" spans="2:38">
      <c r="B17" s="30"/>
      <c r="C17" s="14"/>
      <c r="D17" s="14"/>
      <c r="E17" s="14"/>
      <c r="F17" s="51"/>
      <c r="G17" s="46"/>
      <c r="H17" s="371"/>
      <c r="I17" s="371"/>
      <c r="J17" s="371"/>
      <c r="K17" s="371"/>
      <c r="L17" s="14"/>
      <c r="M17" s="14"/>
      <c r="N17" s="371"/>
      <c r="O17" s="371"/>
      <c r="P17" s="371"/>
      <c r="Q17" s="371"/>
      <c r="R17" s="371"/>
      <c r="S17" s="371"/>
      <c r="T17" s="14"/>
      <c r="U17" s="14"/>
      <c r="V17" s="14"/>
      <c r="W17" s="14"/>
      <c r="X17" s="14"/>
      <c r="Y17" s="14"/>
      <c r="Z17" s="14"/>
      <c r="AA17" s="14"/>
      <c r="AB17" s="14"/>
      <c r="AC17" s="14"/>
      <c r="AD17" s="14"/>
      <c r="AE17" s="14"/>
      <c r="AF17" s="14"/>
      <c r="AG17" s="14"/>
      <c r="AH17" s="14"/>
      <c r="AI17" s="815"/>
      <c r="AJ17" s="815"/>
      <c r="AK17" s="801"/>
      <c r="AL17" s="804"/>
    </row>
    <row r="18" spans="2:38">
      <c r="B18" s="30"/>
      <c r="C18" s="14"/>
      <c r="D18" s="14"/>
      <c r="E18" s="14"/>
      <c r="F18" s="20"/>
      <c r="G18" s="46"/>
      <c r="H18" s="371"/>
      <c r="I18" s="371"/>
      <c r="J18" s="371"/>
      <c r="K18" s="371"/>
      <c r="L18" s="14"/>
      <c r="M18" s="14"/>
      <c r="N18" s="371"/>
      <c r="O18" s="371"/>
      <c r="P18" s="371"/>
      <c r="Q18" s="371"/>
      <c r="R18" s="371"/>
      <c r="S18" s="371"/>
      <c r="T18" s="14"/>
      <c r="U18" s="14"/>
      <c r="V18" s="14"/>
      <c r="W18" s="14"/>
      <c r="X18" s="14"/>
      <c r="Y18" s="14"/>
      <c r="Z18" s="14"/>
      <c r="AA18" s="14"/>
      <c r="AB18" s="14"/>
      <c r="AC18" s="14"/>
      <c r="AD18" s="14"/>
      <c r="AE18" s="14"/>
      <c r="AF18" s="14"/>
      <c r="AG18" s="14"/>
      <c r="AH18" s="14"/>
      <c r="AI18" s="815"/>
      <c r="AJ18" s="815"/>
      <c r="AK18" s="801"/>
      <c r="AL18" s="804"/>
    </row>
    <row r="19" spans="2:38">
      <c r="B19" s="30"/>
      <c r="C19" s="14"/>
      <c r="D19" s="14"/>
      <c r="E19" s="14"/>
      <c r="F19" s="20"/>
      <c r="G19" s="46"/>
      <c r="H19" s="371"/>
      <c r="I19" s="371"/>
      <c r="J19" s="371"/>
      <c r="K19" s="371"/>
      <c r="L19" s="14"/>
      <c r="M19" s="14"/>
      <c r="N19" s="371"/>
      <c r="O19" s="371"/>
      <c r="P19" s="371"/>
      <c r="Q19" s="371"/>
      <c r="R19" s="371"/>
      <c r="S19" s="371"/>
      <c r="T19" s="14"/>
      <c r="U19" s="14"/>
      <c r="V19" s="14"/>
      <c r="W19" s="14"/>
      <c r="X19" s="14"/>
      <c r="Y19" s="14"/>
      <c r="Z19" s="14"/>
      <c r="AA19" s="14"/>
      <c r="AB19" s="14"/>
      <c r="AC19" s="14"/>
      <c r="AD19" s="14"/>
      <c r="AE19" s="14"/>
      <c r="AF19" s="14"/>
      <c r="AG19" s="14"/>
      <c r="AH19" s="14"/>
      <c r="AI19" s="815"/>
      <c r="AJ19" s="815"/>
      <c r="AK19" s="801"/>
      <c r="AL19" s="804"/>
    </row>
    <row r="20" spans="2:38">
      <c r="B20" s="30"/>
      <c r="C20" s="14"/>
      <c r="D20" s="14"/>
      <c r="E20" s="14"/>
      <c r="F20" s="61"/>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816"/>
      <c r="AJ20" s="816"/>
      <c r="AK20" s="802"/>
      <c r="AL20" s="805"/>
    </row>
    <row r="21" spans="2:38" ht="18.75" customHeight="1">
      <c r="B21" s="30"/>
      <c r="C21" s="14"/>
      <c r="D21" s="14"/>
      <c r="E21" s="14"/>
      <c r="F21" s="20" t="s">
        <v>477</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814" t="s">
        <v>756</v>
      </c>
      <c r="AJ21" s="796" t="s">
        <v>68</v>
      </c>
      <c r="AK21" s="801" t="s">
        <v>423</v>
      </c>
      <c r="AL21" s="760" t="s">
        <v>481</v>
      </c>
    </row>
    <row r="22" spans="2:38" ht="15.75" customHeight="1">
      <c r="B22" s="30"/>
      <c r="C22" s="14"/>
      <c r="D22" s="14"/>
      <c r="E22" s="14"/>
      <c r="F22" s="62" t="s">
        <v>304</v>
      </c>
      <c r="G22" s="849" t="str">
        <f>IF('Ｐ３-１'!$Q$4="","",'Ｐ３-１'!$Q$4)</f>
        <v>－</v>
      </c>
      <c r="H22" s="849"/>
      <c r="I22" s="849"/>
      <c r="J22" s="849"/>
      <c r="K22" s="849"/>
      <c r="L22" s="849"/>
      <c r="M22" s="540" t="s">
        <v>306</v>
      </c>
      <c r="N22" s="540"/>
      <c r="O22" s="848" t="str">
        <f>IF('Ｐ３-１'!$Q$8="","",'Ｐ３-１'!$Q$8)</f>
        <v>－</v>
      </c>
      <c r="P22" s="848"/>
      <c r="Q22" s="848"/>
      <c r="R22" s="848"/>
      <c r="S22" s="848"/>
      <c r="T22" s="848"/>
      <c r="U22" s="848"/>
      <c r="V22" s="848"/>
      <c r="W22" s="861" t="s">
        <v>322</v>
      </c>
      <c r="X22" s="861"/>
      <c r="Y22" s="861"/>
      <c r="Z22" s="861"/>
      <c r="AA22" s="861"/>
      <c r="AB22" s="861"/>
      <c r="AC22" s="861"/>
      <c r="AD22" s="861"/>
      <c r="AE22" s="861"/>
      <c r="AF22" s="861"/>
      <c r="AG22" s="861"/>
      <c r="AH22" s="861"/>
      <c r="AI22" s="815"/>
      <c r="AJ22" s="796"/>
      <c r="AK22" s="801"/>
      <c r="AL22" s="760"/>
    </row>
    <row r="23" spans="2:38" ht="21" customHeight="1">
      <c r="B23" s="30"/>
      <c r="C23" s="14"/>
      <c r="D23" s="14"/>
      <c r="E23" s="14"/>
      <c r="F23" s="151" t="s">
        <v>323</v>
      </c>
      <c r="G23" s="60"/>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370"/>
      <c r="AI23" s="815"/>
      <c r="AJ23" s="796"/>
      <c r="AK23" s="801"/>
      <c r="AL23" s="760"/>
    </row>
    <row r="24" spans="2:38" ht="18.75" customHeight="1">
      <c r="B24" s="30"/>
      <c r="C24" s="14"/>
      <c r="D24" s="14"/>
      <c r="E24" s="14"/>
      <c r="F24" s="62" t="s">
        <v>464</v>
      </c>
      <c r="G24" s="14"/>
      <c r="H24" s="14"/>
      <c r="I24" s="14"/>
      <c r="J24" s="14"/>
      <c r="K24" s="14"/>
      <c r="L24" s="14"/>
      <c r="M24" s="14"/>
      <c r="N24" s="14"/>
      <c r="O24" s="14"/>
      <c r="P24" s="46"/>
      <c r="Q24" s="849" t="str">
        <f>IF('Ｐ３-１'!$Q$4="","",'Ｐ３-１'!$Q$4)</f>
        <v>－</v>
      </c>
      <c r="R24" s="849"/>
      <c r="S24" s="849"/>
      <c r="T24" s="849"/>
      <c r="U24" s="849"/>
      <c r="V24" s="849"/>
      <c r="W24" s="46" t="s">
        <v>466</v>
      </c>
      <c r="X24" s="46"/>
      <c r="Y24" s="46"/>
      <c r="Z24" s="46"/>
      <c r="AA24" s="46"/>
      <c r="AB24" s="46"/>
      <c r="AC24" s="46"/>
      <c r="AD24" s="46"/>
      <c r="AE24" s="46"/>
      <c r="AF24" s="46"/>
      <c r="AG24" s="46"/>
      <c r="AH24" s="46"/>
      <c r="AI24" s="815"/>
      <c r="AJ24" s="796"/>
      <c r="AK24" s="801"/>
      <c r="AL24" s="760"/>
    </row>
    <row r="25" spans="2:38" ht="18.75" customHeight="1">
      <c r="B25" s="30"/>
      <c r="C25" s="14"/>
      <c r="D25" s="14"/>
      <c r="E25" s="14"/>
      <c r="F25" s="62" t="s">
        <v>472</v>
      </c>
      <c r="G25" s="14"/>
      <c r="H25" s="14"/>
      <c r="I25" s="14"/>
      <c r="J25" s="14"/>
      <c r="K25" s="14"/>
      <c r="L25" s="14"/>
      <c r="M25" s="14"/>
      <c r="N25" s="46"/>
      <c r="O25" s="46"/>
      <c r="P25" s="46"/>
      <c r="Q25" s="46"/>
      <c r="R25" s="46"/>
      <c r="S25" s="46"/>
      <c r="T25" s="46"/>
      <c r="U25" s="46"/>
      <c r="V25" s="46"/>
      <c r="W25" s="46"/>
      <c r="X25" s="46"/>
      <c r="Y25" s="46"/>
      <c r="Z25" s="46"/>
      <c r="AA25" s="46"/>
      <c r="AB25" s="46"/>
      <c r="AC25" s="46"/>
      <c r="AD25" s="46"/>
      <c r="AE25" s="46"/>
      <c r="AF25" s="46"/>
      <c r="AG25" s="46"/>
      <c r="AH25" s="46"/>
      <c r="AI25" s="815"/>
      <c r="AJ25" s="796"/>
      <c r="AK25" s="801"/>
      <c r="AL25" s="760"/>
    </row>
    <row r="26" spans="2:38" ht="24" customHeight="1">
      <c r="B26" s="527" t="s">
        <v>76</v>
      </c>
      <c r="C26" s="528"/>
      <c r="D26" s="528"/>
      <c r="E26" s="756"/>
      <c r="F26" s="858" t="s">
        <v>473</v>
      </c>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815"/>
      <c r="AJ26" s="796"/>
      <c r="AK26" s="801"/>
      <c r="AL26" s="760"/>
    </row>
    <row r="27" spans="2:38" ht="24.75" customHeight="1" thickBot="1">
      <c r="B27" s="16"/>
      <c r="C27" s="11"/>
      <c r="D27" s="11"/>
      <c r="E27" s="11"/>
      <c r="F27" s="24"/>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850"/>
      <c r="AJ27" s="24"/>
      <c r="AK27" s="24"/>
      <c r="AL27" s="27"/>
    </row>
    <row r="30" spans="2:38" ht="16.5" thickBot="1">
      <c r="B30" s="43" t="s">
        <v>672</v>
      </c>
    </row>
    <row r="31" spans="2:38">
      <c r="B31" s="753" t="s">
        <v>253</v>
      </c>
      <c r="C31" s="754"/>
      <c r="D31" s="754"/>
      <c r="E31" s="754"/>
      <c r="F31" s="754"/>
      <c r="G31" s="754"/>
      <c r="H31" s="754"/>
      <c r="I31" s="754"/>
      <c r="J31" s="754"/>
      <c r="K31" s="754"/>
      <c r="L31" s="754"/>
      <c r="M31" s="869"/>
      <c r="N31" s="884" t="s">
        <v>254</v>
      </c>
      <c r="O31" s="754"/>
      <c r="P31" s="754"/>
      <c r="Q31" s="754"/>
      <c r="R31" s="754"/>
      <c r="S31" s="754"/>
      <c r="T31" s="754"/>
      <c r="U31" s="754"/>
      <c r="V31" s="754"/>
      <c r="W31" s="754"/>
      <c r="X31" s="754"/>
      <c r="Y31" s="754"/>
      <c r="Z31" s="754"/>
      <c r="AA31" s="754"/>
      <c r="AB31" s="754"/>
      <c r="AC31" s="754"/>
      <c r="AD31" s="754"/>
      <c r="AE31" s="754"/>
      <c r="AF31" s="754"/>
      <c r="AG31" s="754"/>
      <c r="AH31" s="754"/>
      <c r="AI31" s="754"/>
      <c r="AJ31" s="754"/>
      <c r="AK31" s="885"/>
      <c r="AL31" s="888" t="s">
        <v>511</v>
      </c>
    </row>
    <row r="32" spans="2:38" ht="16.5" thickBot="1">
      <c r="B32" s="870"/>
      <c r="C32" s="871"/>
      <c r="D32" s="871"/>
      <c r="E32" s="871"/>
      <c r="F32" s="871"/>
      <c r="G32" s="871"/>
      <c r="H32" s="871"/>
      <c r="I32" s="871"/>
      <c r="J32" s="871"/>
      <c r="K32" s="871"/>
      <c r="L32" s="871"/>
      <c r="M32" s="872"/>
      <c r="N32" s="886"/>
      <c r="O32" s="871"/>
      <c r="P32" s="871"/>
      <c r="Q32" s="871"/>
      <c r="R32" s="871"/>
      <c r="S32" s="871"/>
      <c r="T32" s="871"/>
      <c r="U32" s="871"/>
      <c r="V32" s="871"/>
      <c r="W32" s="871"/>
      <c r="X32" s="871"/>
      <c r="Y32" s="871"/>
      <c r="Z32" s="871"/>
      <c r="AA32" s="871"/>
      <c r="AB32" s="871"/>
      <c r="AC32" s="871"/>
      <c r="AD32" s="871"/>
      <c r="AE32" s="871"/>
      <c r="AF32" s="871"/>
      <c r="AG32" s="871"/>
      <c r="AH32" s="871"/>
      <c r="AI32" s="871"/>
      <c r="AJ32" s="871"/>
      <c r="AK32" s="887"/>
      <c r="AL32" s="889"/>
    </row>
    <row r="33" spans="2:38" ht="18.75" customHeight="1" thickTop="1">
      <c r="B33" s="873" t="s">
        <v>255</v>
      </c>
      <c r="C33" s="874"/>
      <c r="D33" s="874"/>
      <c r="E33" s="874"/>
      <c r="F33" s="874"/>
      <c r="G33" s="874"/>
      <c r="H33" s="874"/>
      <c r="I33" s="874"/>
      <c r="J33" s="874"/>
      <c r="K33" s="874"/>
      <c r="L33" s="874"/>
      <c r="M33" s="875"/>
      <c r="N33" s="879" t="s">
        <v>327</v>
      </c>
      <c r="O33" s="880"/>
      <c r="P33" s="880"/>
      <c r="Q33" s="880"/>
      <c r="R33" s="880"/>
      <c r="S33" s="880"/>
      <c r="T33" s="880"/>
      <c r="U33" s="880"/>
      <c r="V33" s="880"/>
      <c r="W33" s="880"/>
      <c r="X33" s="880"/>
      <c r="Y33" s="880"/>
      <c r="Z33" s="880"/>
      <c r="AA33" s="880"/>
      <c r="AB33" s="880"/>
      <c r="AC33" s="880"/>
      <c r="AD33" s="880"/>
      <c r="AE33" s="880"/>
      <c r="AF33" s="880"/>
      <c r="AG33" s="880"/>
      <c r="AH33" s="880"/>
      <c r="AI33" s="880"/>
      <c r="AJ33" s="880"/>
      <c r="AK33" s="881"/>
      <c r="AL33" s="864" t="s">
        <v>508</v>
      </c>
    </row>
    <row r="34" spans="2:38" ht="18.75" customHeight="1">
      <c r="B34" s="876"/>
      <c r="C34" s="877"/>
      <c r="D34" s="877"/>
      <c r="E34" s="877"/>
      <c r="F34" s="877"/>
      <c r="G34" s="877"/>
      <c r="H34" s="877"/>
      <c r="I34" s="877"/>
      <c r="J34" s="877"/>
      <c r="K34" s="877"/>
      <c r="L34" s="877"/>
      <c r="M34" s="878"/>
      <c r="N34" s="882"/>
      <c r="O34" s="795"/>
      <c r="P34" s="795"/>
      <c r="Q34" s="795"/>
      <c r="R34" s="795"/>
      <c r="S34" s="795"/>
      <c r="T34" s="795"/>
      <c r="U34" s="795"/>
      <c r="V34" s="795"/>
      <c r="W34" s="795"/>
      <c r="X34" s="795"/>
      <c r="Y34" s="795"/>
      <c r="Z34" s="795"/>
      <c r="AA34" s="795"/>
      <c r="AB34" s="795"/>
      <c r="AC34" s="795"/>
      <c r="AD34" s="795"/>
      <c r="AE34" s="795"/>
      <c r="AF34" s="795"/>
      <c r="AG34" s="795"/>
      <c r="AH34" s="795"/>
      <c r="AI34" s="795"/>
      <c r="AJ34" s="795"/>
      <c r="AK34" s="883"/>
      <c r="AL34" s="865"/>
    </row>
    <row r="35" spans="2:38" ht="18.75" customHeight="1">
      <c r="B35" s="890" t="s">
        <v>256</v>
      </c>
      <c r="C35" s="891"/>
      <c r="D35" s="891"/>
      <c r="E35" s="891"/>
      <c r="F35" s="891"/>
      <c r="G35" s="891"/>
      <c r="H35" s="891"/>
      <c r="I35" s="891"/>
      <c r="J35" s="891"/>
      <c r="K35" s="891"/>
      <c r="L35" s="891"/>
      <c r="M35" s="892"/>
      <c r="N35" s="900" t="s">
        <v>326</v>
      </c>
      <c r="O35" s="770"/>
      <c r="P35" s="770"/>
      <c r="Q35" s="770"/>
      <c r="R35" s="770"/>
      <c r="S35" s="770"/>
      <c r="T35" s="770"/>
      <c r="U35" s="770"/>
      <c r="V35" s="770"/>
      <c r="W35" s="770"/>
      <c r="X35" s="770"/>
      <c r="Y35" s="770"/>
      <c r="Z35" s="770"/>
      <c r="AA35" s="770"/>
      <c r="AB35" s="770"/>
      <c r="AC35" s="770"/>
      <c r="AD35" s="770"/>
      <c r="AE35" s="770"/>
      <c r="AF35" s="770"/>
      <c r="AG35" s="770"/>
      <c r="AH35" s="770"/>
      <c r="AI35" s="770"/>
      <c r="AJ35" s="770"/>
      <c r="AK35" s="771"/>
      <c r="AL35" s="865"/>
    </row>
    <row r="36" spans="2:38" ht="18.75" customHeight="1">
      <c r="B36" s="893"/>
      <c r="C36" s="894"/>
      <c r="D36" s="894"/>
      <c r="E36" s="894"/>
      <c r="F36" s="894"/>
      <c r="G36" s="894"/>
      <c r="H36" s="894"/>
      <c r="I36" s="894"/>
      <c r="J36" s="894"/>
      <c r="K36" s="894"/>
      <c r="L36" s="894"/>
      <c r="M36" s="895"/>
      <c r="N36" s="901"/>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3"/>
      <c r="AL36" s="866"/>
    </row>
    <row r="37" spans="2:38" ht="18.75" customHeight="1">
      <c r="B37" s="896" t="s">
        <v>693</v>
      </c>
      <c r="C37" s="877"/>
      <c r="D37" s="877"/>
      <c r="E37" s="877"/>
      <c r="F37" s="877"/>
      <c r="G37" s="877"/>
      <c r="H37" s="877"/>
      <c r="I37" s="877"/>
      <c r="J37" s="877"/>
      <c r="K37" s="877"/>
      <c r="L37" s="877"/>
      <c r="M37" s="878"/>
      <c r="N37" s="904" t="s">
        <v>325</v>
      </c>
      <c r="O37" s="790"/>
      <c r="P37" s="790"/>
      <c r="Q37" s="790"/>
      <c r="R37" s="790"/>
      <c r="S37" s="790"/>
      <c r="T37" s="790"/>
      <c r="U37" s="790"/>
      <c r="V37" s="790"/>
      <c r="W37" s="790"/>
      <c r="X37" s="790"/>
      <c r="Y37" s="790"/>
      <c r="Z37" s="790"/>
      <c r="AA37" s="790"/>
      <c r="AB37" s="790"/>
      <c r="AC37" s="790"/>
      <c r="AD37" s="790"/>
      <c r="AE37" s="790"/>
      <c r="AF37" s="790"/>
      <c r="AG37" s="790"/>
      <c r="AH37" s="790"/>
      <c r="AI37" s="790"/>
      <c r="AJ37" s="790"/>
      <c r="AK37" s="791"/>
      <c r="AL37" s="867" t="s">
        <v>509</v>
      </c>
    </row>
    <row r="38" spans="2:38" ht="18.75" customHeight="1">
      <c r="B38" s="876"/>
      <c r="C38" s="877"/>
      <c r="D38" s="877"/>
      <c r="E38" s="877"/>
      <c r="F38" s="877"/>
      <c r="G38" s="877"/>
      <c r="H38" s="877"/>
      <c r="I38" s="877"/>
      <c r="J38" s="877"/>
      <c r="K38" s="877"/>
      <c r="L38" s="877"/>
      <c r="M38" s="878"/>
      <c r="N38" s="882"/>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883"/>
      <c r="AL38" s="865"/>
    </row>
    <row r="39" spans="2:38" ht="18.75" customHeight="1">
      <c r="B39" s="876" t="s">
        <v>257</v>
      </c>
      <c r="C39" s="877"/>
      <c r="D39" s="877"/>
      <c r="E39" s="877"/>
      <c r="F39" s="877"/>
      <c r="G39" s="877"/>
      <c r="H39" s="877"/>
      <c r="I39" s="877"/>
      <c r="J39" s="877"/>
      <c r="K39" s="877"/>
      <c r="L39" s="877"/>
      <c r="M39" s="878"/>
      <c r="N39" s="900" t="s">
        <v>324</v>
      </c>
      <c r="O39" s="770"/>
      <c r="P39" s="770"/>
      <c r="Q39" s="770"/>
      <c r="R39" s="770"/>
      <c r="S39" s="770"/>
      <c r="T39" s="770"/>
      <c r="U39" s="770"/>
      <c r="V39" s="770"/>
      <c r="W39" s="770"/>
      <c r="X39" s="770"/>
      <c r="Y39" s="770"/>
      <c r="Z39" s="770"/>
      <c r="AA39" s="770"/>
      <c r="AB39" s="770"/>
      <c r="AC39" s="770"/>
      <c r="AD39" s="770"/>
      <c r="AE39" s="770"/>
      <c r="AF39" s="770"/>
      <c r="AG39" s="770"/>
      <c r="AH39" s="770"/>
      <c r="AI39" s="770"/>
      <c r="AJ39" s="770"/>
      <c r="AK39" s="771"/>
      <c r="AL39" s="865"/>
    </row>
    <row r="40" spans="2:38" ht="18.75" customHeight="1">
      <c r="B40" s="876"/>
      <c r="C40" s="877"/>
      <c r="D40" s="877"/>
      <c r="E40" s="877"/>
      <c r="F40" s="877"/>
      <c r="G40" s="877"/>
      <c r="H40" s="877"/>
      <c r="I40" s="877"/>
      <c r="J40" s="877"/>
      <c r="K40" s="877"/>
      <c r="L40" s="877"/>
      <c r="M40" s="878"/>
      <c r="N40" s="901"/>
      <c r="O40" s="902"/>
      <c r="P40" s="902"/>
      <c r="Q40" s="902"/>
      <c r="R40" s="902"/>
      <c r="S40" s="902"/>
      <c r="T40" s="902"/>
      <c r="U40" s="902"/>
      <c r="V40" s="902"/>
      <c r="W40" s="902"/>
      <c r="X40" s="902"/>
      <c r="Y40" s="902"/>
      <c r="Z40" s="902"/>
      <c r="AA40" s="902"/>
      <c r="AB40" s="902"/>
      <c r="AC40" s="902"/>
      <c r="AD40" s="902"/>
      <c r="AE40" s="902"/>
      <c r="AF40" s="902"/>
      <c r="AG40" s="902"/>
      <c r="AH40" s="902"/>
      <c r="AI40" s="902"/>
      <c r="AJ40" s="902"/>
      <c r="AK40" s="903"/>
      <c r="AL40" s="866"/>
    </row>
    <row r="41" spans="2:38" ht="18.75" customHeight="1">
      <c r="B41" s="896" t="s">
        <v>517</v>
      </c>
      <c r="C41" s="877"/>
      <c r="D41" s="877"/>
      <c r="E41" s="877"/>
      <c r="F41" s="877"/>
      <c r="G41" s="877"/>
      <c r="H41" s="877"/>
      <c r="I41" s="877"/>
      <c r="J41" s="877"/>
      <c r="K41" s="877"/>
      <c r="L41" s="877"/>
      <c r="M41" s="878"/>
      <c r="N41" s="904" t="s">
        <v>328</v>
      </c>
      <c r="O41" s="790"/>
      <c r="P41" s="790"/>
      <c r="Q41" s="790"/>
      <c r="R41" s="790"/>
      <c r="S41" s="790"/>
      <c r="T41" s="790"/>
      <c r="U41" s="790"/>
      <c r="V41" s="790"/>
      <c r="W41" s="790"/>
      <c r="X41" s="790"/>
      <c r="Y41" s="790"/>
      <c r="Z41" s="790"/>
      <c r="AA41" s="790"/>
      <c r="AB41" s="790"/>
      <c r="AC41" s="790"/>
      <c r="AD41" s="790"/>
      <c r="AE41" s="790"/>
      <c r="AF41" s="790"/>
      <c r="AG41" s="790"/>
      <c r="AH41" s="790"/>
      <c r="AI41" s="790"/>
      <c r="AJ41" s="790"/>
      <c r="AK41" s="791"/>
      <c r="AL41" s="867" t="s">
        <v>510</v>
      </c>
    </row>
    <row r="42" spans="2:38" ht="18.75" customHeight="1" thickBot="1">
      <c r="B42" s="897"/>
      <c r="C42" s="898"/>
      <c r="D42" s="898"/>
      <c r="E42" s="898"/>
      <c r="F42" s="898"/>
      <c r="G42" s="898"/>
      <c r="H42" s="898"/>
      <c r="I42" s="898"/>
      <c r="J42" s="898"/>
      <c r="K42" s="898"/>
      <c r="L42" s="898"/>
      <c r="M42" s="899"/>
      <c r="N42" s="905"/>
      <c r="O42" s="835"/>
      <c r="P42" s="835"/>
      <c r="Q42" s="835"/>
      <c r="R42" s="835"/>
      <c r="S42" s="835"/>
      <c r="T42" s="835"/>
      <c r="U42" s="835"/>
      <c r="V42" s="835"/>
      <c r="W42" s="835"/>
      <c r="X42" s="835"/>
      <c r="Y42" s="835"/>
      <c r="Z42" s="835"/>
      <c r="AA42" s="835"/>
      <c r="AB42" s="835"/>
      <c r="AC42" s="835"/>
      <c r="AD42" s="835"/>
      <c r="AE42" s="835"/>
      <c r="AF42" s="835"/>
      <c r="AG42" s="835"/>
      <c r="AH42" s="835"/>
      <c r="AI42" s="835"/>
      <c r="AJ42" s="835"/>
      <c r="AK42" s="906"/>
      <c r="AL42" s="868"/>
    </row>
  </sheetData>
  <sheetProtection sheet="1" objects="1" scenarios="1" selectLockedCells="1"/>
  <mergeCells count="49">
    <mergeCell ref="AL33:AL36"/>
    <mergeCell ref="AL37:AL40"/>
    <mergeCell ref="AL41:AL42"/>
    <mergeCell ref="B31:M32"/>
    <mergeCell ref="B33:M34"/>
    <mergeCell ref="N33:AK34"/>
    <mergeCell ref="N31:AK32"/>
    <mergeCell ref="AL31:AL32"/>
    <mergeCell ref="B35:M36"/>
    <mergeCell ref="B37:M38"/>
    <mergeCell ref="B39:M40"/>
    <mergeCell ref="B41:M42"/>
    <mergeCell ref="N35:AK36"/>
    <mergeCell ref="N37:AK38"/>
    <mergeCell ref="N39:AK40"/>
    <mergeCell ref="N41:AK42"/>
    <mergeCell ref="B26:E26"/>
    <mergeCell ref="AJ21:AJ26"/>
    <mergeCell ref="AK21:AK26"/>
    <mergeCell ref="F5:AH5"/>
    <mergeCell ref="W22:AH22"/>
    <mergeCell ref="G11:L11"/>
    <mergeCell ref="M11:N11"/>
    <mergeCell ref="O11:V11"/>
    <mergeCell ref="AK8:AK20"/>
    <mergeCell ref="AI21:AI27"/>
    <mergeCell ref="AL21:AL26"/>
    <mergeCell ref="G22:L22"/>
    <mergeCell ref="M22:N22"/>
    <mergeCell ref="O22:V22"/>
    <mergeCell ref="F26:AH26"/>
    <mergeCell ref="Q24:V24"/>
    <mergeCell ref="AL8:AL20"/>
    <mergeCell ref="G9:L9"/>
    <mergeCell ref="M9:N9"/>
    <mergeCell ref="O9:V9"/>
    <mergeCell ref="AI8:AI20"/>
    <mergeCell ref="AJ8:AJ20"/>
    <mergeCell ref="AJ3:AJ4"/>
    <mergeCell ref="AK3:AK4"/>
    <mergeCell ref="AL3:AL4"/>
    <mergeCell ref="F4:AH4"/>
    <mergeCell ref="B5:E5"/>
    <mergeCell ref="AI5:AI7"/>
    <mergeCell ref="AJ5:AJ7"/>
    <mergeCell ref="AK5:AK7"/>
    <mergeCell ref="AL5:AL7"/>
    <mergeCell ref="B3:E4"/>
    <mergeCell ref="F3:AI3"/>
  </mergeCells>
  <phoneticPr fontId="2"/>
  <pageMargins left="0.39370078740157483" right="0.39370078740157483" top="0.39370078740157483" bottom="0.39370078740157483" header="0.59055118110236227" footer="0.59055118110236227"/>
  <pageSetup paperSize="9" orientation="portrait" r:id="rId1"/>
  <headerFooter>
    <oddFooter>&amp;C3-2</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AL45"/>
  <sheetViews>
    <sheetView view="pageBreakPreview" topLeftCell="A22" zoomScale="145" zoomScaleNormal="70" zoomScaleSheetLayoutView="145" workbookViewId="0">
      <selection activeCell="AG22" sqref="AG22:AG36"/>
    </sheetView>
  </sheetViews>
  <sheetFormatPr defaultColWidth="9" defaultRowHeight="15.75"/>
  <cols>
    <col min="1" max="1" width="1.875" style="9" customWidth="1"/>
    <col min="2" max="5" width="1.125" style="9" customWidth="1"/>
    <col min="6" max="6" width="3.75" style="9" customWidth="1"/>
    <col min="7" max="7" width="1" style="9" customWidth="1"/>
    <col min="8" max="8" width="2.25" style="9" customWidth="1"/>
    <col min="9" max="9" width="1.75" style="9" customWidth="1"/>
    <col min="10" max="10" width="1.375" style="9" customWidth="1"/>
    <col min="11" max="11" width="1.75" style="9" customWidth="1"/>
    <col min="12" max="12" width="1.375" style="9" customWidth="1"/>
    <col min="13" max="13" width="2.75" style="9" customWidth="1"/>
    <col min="14" max="14" width="1.625" style="9" customWidth="1"/>
    <col min="15" max="15" width="2.125" style="9" customWidth="1"/>
    <col min="16" max="16" width="2.375" style="9" customWidth="1"/>
    <col min="17" max="17" width="3.125" style="9" customWidth="1"/>
    <col min="18" max="18" width="2.25" style="9" customWidth="1"/>
    <col min="19" max="19" width="1.625" style="9" customWidth="1"/>
    <col min="20" max="20" width="1" style="9" customWidth="1"/>
    <col min="21" max="21" width="1.125" style="9" customWidth="1"/>
    <col min="22" max="23" width="0.875" style="9" customWidth="1"/>
    <col min="24" max="24" width="0.625" style="9" customWidth="1"/>
    <col min="25" max="25" width="1.625" style="9" customWidth="1"/>
    <col min="26" max="26" width="1.875" style="9" customWidth="1"/>
    <col min="27" max="27" width="1.5" style="9" customWidth="1"/>
    <col min="28" max="32" width="2.25" style="9" customWidth="1"/>
    <col min="33" max="33" width="10.125" style="9" customWidth="1"/>
    <col min="34" max="34" width="4.875" style="9" customWidth="1"/>
    <col min="35" max="35" width="13.375" style="9" customWidth="1"/>
    <col min="36" max="36" width="11.875" style="9" customWidth="1"/>
    <col min="37" max="38" width="9" style="9" hidden="1" customWidth="1"/>
    <col min="39" max="39" width="0" style="9" hidden="1" customWidth="1"/>
    <col min="40" max="16384" width="9" style="9"/>
  </cols>
  <sheetData>
    <row r="2" spans="2:38">
      <c r="B2" s="5" t="s">
        <v>675</v>
      </c>
    </row>
    <row r="3" spans="2:38" ht="16.5" thickBot="1"/>
    <row r="4" spans="2:38" ht="19.5" customHeight="1">
      <c r="B4" s="753" t="s">
        <v>229</v>
      </c>
      <c r="C4" s="754"/>
      <c r="D4" s="754"/>
      <c r="E4" s="754"/>
      <c r="F4" s="754"/>
      <c r="G4" s="754"/>
      <c r="H4" s="754"/>
      <c r="I4" s="754"/>
      <c r="J4" s="754"/>
      <c r="K4" s="754"/>
      <c r="L4" s="754"/>
      <c r="M4" s="754"/>
      <c r="N4" s="754"/>
      <c r="O4" s="754"/>
      <c r="P4" s="843" t="s">
        <v>42</v>
      </c>
      <c r="Q4" s="844" t="str">
        <f>IF(コントロールシート!$M$121="","－",コントロールシート!$M$121)</f>
        <v>－</v>
      </c>
      <c r="R4" s="844"/>
      <c r="S4" s="844"/>
      <c r="T4" s="844"/>
      <c r="U4" s="844"/>
      <c r="V4" s="844"/>
      <c r="W4" s="844"/>
      <c r="X4" s="844"/>
      <c r="Y4" s="844"/>
      <c r="Z4" s="834" t="s">
        <v>46</v>
      </c>
      <c r="AA4" s="834"/>
      <c r="AB4" s="834"/>
      <c r="AC4" s="23"/>
      <c r="AD4" s="23"/>
      <c r="AE4" s="23"/>
      <c r="AF4" s="23"/>
      <c r="AG4" s="54"/>
      <c r="AH4" s="907" t="s">
        <v>674</v>
      </c>
      <c r="AI4" s="518"/>
      <c r="AJ4" s="518"/>
      <c r="AK4" s="9" t="str">
        <f>Q4</f>
        <v>－</v>
      </c>
      <c r="AL4" s="9" t="str">
        <f>IF('Ｐ３-３'!AK4="－","",'Ｐ３-１'!AK4)&amp;IF('Ｐ３-３'!AK4="－","","、")</f>
        <v/>
      </c>
    </row>
    <row r="5" spans="2:38" ht="19.5" customHeight="1">
      <c r="B5" s="817"/>
      <c r="C5" s="818"/>
      <c r="D5" s="818"/>
      <c r="E5" s="818"/>
      <c r="F5" s="818"/>
      <c r="G5" s="818"/>
      <c r="H5" s="818"/>
      <c r="I5" s="818"/>
      <c r="J5" s="818"/>
      <c r="K5" s="818"/>
      <c r="L5" s="818"/>
      <c r="M5" s="818"/>
      <c r="N5" s="818"/>
      <c r="O5" s="818"/>
      <c r="P5" s="842"/>
      <c r="Q5" s="845"/>
      <c r="R5" s="845"/>
      <c r="S5" s="845"/>
      <c r="T5" s="845"/>
      <c r="U5" s="845"/>
      <c r="V5" s="845"/>
      <c r="W5" s="845"/>
      <c r="X5" s="845"/>
      <c r="Y5" s="845"/>
      <c r="Z5" s="795"/>
      <c r="AA5" s="795"/>
      <c r="AB5" s="795"/>
      <c r="AC5" s="40"/>
      <c r="AD5" s="40"/>
      <c r="AE5" s="40"/>
      <c r="AF5" s="40"/>
      <c r="AG5" s="42"/>
      <c r="AH5" s="907"/>
      <c r="AI5" s="518"/>
      <c r="AJ5" s="518"/>
    </row>
    <row r="6" spans="2:38" ht="19.5" customHeight="1">
      <c r="B6" s="819" t="s">
        <v>436</v>
      </c>
      <c r="C6" s="820"/>
      <c r="D6" s="820"/>
      <c r="E6" s="820"/>
      <c r="F6" s="820"/>
      <c r="G6" s="820"/>
      <c r="H6" s="820"/>
      <c r="I6" s="820"/>
      <c r="J6" s="820"/>
      <c r="K6" s="820"/>
      <c r="L6" s="820"/>
      <c r="M6" s="820"/>
      <c r="N6" s="820"/>
      <c r="O6" s="820"/>
      <c r="P6" s="764" t="s">
        <v>42</v>
      </c>
      <c r="Q6" s="846" t="str">
        <f>IF(コントロールシート!$N$123="","－",コントロールシート!$N$123)</f>
        <v>－</v>
      </c>
      <c r="R6" s="846"/>
      <c r="S6" s="846"/>
      <c r="T6" s="846"/>
      <c r="U6" s="846"/>
      <c r="V6" s="846"/>
      <c r="W6" s="846"/>
      <c r="X6" s="846"/>
      <c r="Y6" s="846"/>
      <c r="Z6" s="790" t="s">
        <v>46</v>
      </c>
      <c r="AA6" s="790"/>
      <c r="AB6" s="790"/>
      <c r="AC6" s="38"/>
      <c r="AD6" s="38"/>
      <c r="AE6" s="38"/>
      <c r="AF6" s="38"/>
      <c r="AG6" s="39"/>
      <c r="AH6" s="907"/>
      <c r="AI6" s="518"/>
      <c r="AJ6" s="518"/>
    </row>
    <row r="7" spans="2:38" ht="19.5" customHeight="1">
      <c r="B7" s="817"/>
      <c r="C7" s="818"/>
      <c r="D7" s="818"/>
      <c r="E7" s="818"/>
      <c r="F7" s="818"/>
      <c r="G7" s="818"/>
      <c r="H7" s="818"/>
      <c r="I7" s="818"/>
      <c r="J7" s="818"/>
      <c r="K7" s="818"/>
      <c r="L7" s="818"/>
      <c r="M7" s="818"/>
      <c r="N7" s="818"/>
      <c r="O7" s="818"/>
      <c r="P7" s="842"/>
      <c r="Q7" s="847"/>
      <c r="R7" s="847"/>
      <c r="S7" s="847"/>
      <c r="T7" s="847"/>
      <c r="U7" s="847"/>
      <c r="V7" s="847"/>
      <c r="W7" s="847"/>
      <c r="X7" s="847"/>
      <c r="Y7" s="847"/>
      <c r="Z7" s="795"/>
      <c r="AA7" s="795"/>
      <c r="AB7" s="795"/>
      <c r="AC7" s="40"/>
      <c r="AD7" s="40"/>
      <c r="AE7" s="40"/>
      <c r="AF7" s="40"/>
      <c r="AG7" s="42"/>
      <c r="AI7" s="144"/>
    </row>
    <row r="8" spans="2:38" ht="19.5" customHeight="1">
      <c r="B8" s="821" t="s">
        <v>74</v>
      </c>
      <c r="C8" s="822"/>
      <c r="D8" s="822"/>
      <c r="E8" s="822"/>
      <c r="F8" s="822"/>
      <c r="G8" s="822"/>
      <c r="H8" s="822"/>
      <c r="I8" s="822"/>
      <c r="J8" s="822"/>
      <c r="K8" s="822"/>
      <c r="L8" s="822"/>
      <c r="M8" s="822"/>
      <c r="N8" s="822"/>
      <c r="O8" s="822"/>
      <c r="P8" s="764" t="s">
        <v>42</v>
      </c>
      <c r="Q8" s="837" t="str">
        <f>IF(コントロールシート!$N$124="","－",コントロールシート!$N$124)</f>
        <v>－</v>
      </c>
      <c r="R8" s="837"/>
      <c r="S8" s="837"/>
      <c r="T8" s="837"/>
      <c r="U8" s="837"/>
      <c r="V8" s="837"/>
      <c r="W8" s="837"/>
      <c r="X8" s="837"/>
      <c r="Y8" s="837"/>
      <c r="Z8" s="837"/>
      <c r="AA8" s="837"/>
      <c r="AB8" s="790" t="s">
        <v>252</v>
      </c>
      <c r="AC8" s="790"/>
      <c r="AD8" s="790"/>
      <c r="AE8" s="790"/>
      <c r="AF8" s="790"/>
      <c r="AG8" s="791"/>
      <c r="AK8" s="9" t="str">
        <f>Q8</f>
        <v>－</v>
      </c>
    </row>
    <row r="9" spans="2:38" ht="19.5" customHeight="1" thickBot="1">
      <c r="B9" s="823"/>
      <c r="C9" s="824"/>
      <c r="D9" s="824"/>
      <c r="E9" s="824"/>
      <c r="F9" s="824"/>
      <c r="G9" s="824"/>
      <c r="H9" s="824"/>
      <c r="I9" s="824"/>
      <c r="J9" s="824"/>
      <c r="K9" s="824"/>
      <c r="L9" s="824"/>
      <c r="M9" s="824"/>
      <c r="N9" s="824"/>
      <c r="O9" s="824"/>
      <c r="P9" s="774"/>
      <c r="Q9" s="838"/>
      <c r="R9" s="838"/>
      <c r="S9" s="838"/>
      <c r="T9" s="838"/>
      <c r="U9" s="838"/>
      <c r="V9" s="838"/>
      <c r="W9" s="838"/>
      <c r="X9" s="838"/>
      <c r="Y9" s="838"/>
      <c r="Z9" s="838"/>
      <c r="AA9" s="838"/>
      <c r="AB9" s="835"/>
      <c r="AC9" s="835"/>
      <c r="AD9" s="835"/>
      <c r="AE9" s="835"/>
      <c r="AF9" s="835"/>
      <c r="AG9" s="906"/>
    </row>
    <row r="11" spans="2:38" ht="16.5" thickBot="1">
      <c r="B11" s="43" t="s">
        <v>75</v>
      </c>
    </row>
    <row r="12" spans="2:38" ht="19.5" customHeight="1">
      <c r="B12" s="825" t="s">
        <v>64</v>
      </c>
      <c r="C12" s="826"/>
      <c r="D12" s="826"/>
      <c r="E12" s="826"/>
      <c r="F12" s="829" t="s">
        <v>73</v>
      </c>
      <c r="G12" s="830"/>
      <c r="H12" s="830"/>
      <c r="I12" s="830"/>
      <c r="J12" s="830"/>
      <c r="K12" s="830"/>
      <c r="L12" s="830"/>
      <c r="M12" s="830"/>
      <c r="N12" s="830"/>
      <c r="O12" s="830"/>
      <c r="P12" s="830"/>
      <c r="Q12" s="830"/>
      <c r="R12" s="830"/>
      <c r="S12" s="830"/>
      <c r="T12" s="830"/>
      <c r="U12" s="830"/>
      <c r="V12" s="830"/>
      <c r="W12" s="830"/>
      <c r="X12" s="830"/>
      <c r="Y12" s="830"/>
      <c r="Z12" s="830"/>
      <c r="AA12" s="830"/>
      <c r="AB12" s="830"/>
      <c r="AC12" s="830"/>
      <c r="AD12" s="830"/>
      <c r="AE12" s="830"/>
      <c r="AF12" s="830"/>
      <c r="AG12" s="831"/>
      <c r="AH12" s="806" t="s">
        <v>60</v>
      </c>
      <c r="AI12" s="806" t="s">
        <v>61</v>
      </c>
      <c r="AJ12" s="810" t="s">
        <v>62</v>
      </c>
    </row>
    <row r="13" spans="2:38" ht="72" customHeight="1">
      <c r="B13" s="827"/>
      <c r="C13" s="828"/>
      <c r="D13" s="828"/>
      <c r="E13" s="828"/>
      <c r="F13" s="832" t="s">
        <v>58</v>
      </c>
      <c r="G13" s="833"/>
      <c r="H13" s="833"/>
      <c r="I13" s="833"/>
      <c r="J13" s="833"/>
      <c r="K13" s="833"/>
      <c r="L13" s="833"/>
      <c r="M13" s="833"/>
      <c r="N13" s="833"/>
      <c r="O13" s="833"/>
      <c r="P13" s="833"/>
      <c r="Q13" s="833"/>
      <c r="R13" s="833"/>
      <c r="S13" s="833"/>
      <c r="T13" s="833"/>
      <c r="U13" s="833"/>
      <c r="V13" s="833"/>
      <c r="W13" s="833"/>
      <c r="X13" s="833"/>
      <c r="Y13" s="833"/>
      <c r="Z13" s="833"/>
      <c r="AA13" s="833"/>
      <c r="AB13" s="833"/>
      <c r="AC13" s="833"/>
      <c r="AD13" s="833"/>
      <c r="AE13" s="833"/>
      <c r="AF13" s="833"/>
      <c r="AG13" s="50" t="s">
        <v>59</v>
      </c>
      <c r="AH13" s="807"/>
      <c r="AI13" s="807"/>
      <c r="AJ13" s="811"/>
    </row>
    <row r="14" spans="2:38" ht="18.75" customHeight="1">
      <c r="B14" s="527" t="s">
        <v>63</v>
      </c>
      <c r="C14" s="528"/>
      <c r="D14" s="528"/>
      <c r="E14" s="528"/>
      <c r="F14" s="44" t="s">
        <v>478</v>
      </c>
      <c r="G14" s="45"/>
      <c r="H14" s="45"/>
      <c r="I14" s="45"/>
      <c r="J14" s="45"/>
      <c r="K14" s="45"/>
      <c r="L14" s="45"/>
      <c r="M14" s="46"/>
      <c r="N14" s="46"/>
      <c r="O14" s="46"/>
      <c r="P14" s="46"/>
      <c r="Q14" s="46"/>
      <c r="R14" s="46"/>
      <c r="S14" s="46"/>
      <c r="T14" s="46"/>
      <c r="U14" s="46"/>
      <c r="V14" s="14"/>
      <c r="W14" s="14"/>
      <c r="X14" s="14"/>
      <c r="Y14" s="14"/>
      <c r="Z14" s="14"/>
      <c r="AA14" s="14"/>
      <c r="AB14" s="14"/>
      <c r="AC14" s="14"/>
      <c r="AD14" s="14"/>
      <c r="AE14" s="14"/>
      <c r="AF14" s="14"/>
      <c r="AG14" s="839"/>
      <c r="AH14" s="798" t="s">
        <v>72</v>
      </c>
      <c r="AI14" s="800" t="s">
        <v>66</v>
      </c>
      <c r="AJ14" s="812" t="s">
        <v>458</v>
      </c>
    </row>
    <row r="15" spans="2:38" ht="15.75" customHeight="1">
      <c r="B15" s="30"/>
      <c r="C15" s="14"/>
      <c r="D15" s="14"/>
      <c r="E15" s="14"/>
      <c r="F15" s="49" t="s">
        <v>303</v>
      </c>
      <c r="G15" s="849" t="str">
        <f>IF($Q$4="","",$Q$4)</f>
        <v>－</v>
      </c>
      <c r="H15" s="849"/>
      <c r="I15" s="849"/>
      <c r="J15" s="849"/>
      <c r="K15" s="849"/>
      <c r="L15" s="849"/>
      <c r="M15" s="92" t="s">
        <v>306</v>
      </c>
      <c r="N15" s="848" t="str">
        <f>IF($Q$8="","",$Q$8)</f>
        <v>－</v>
      </c>
      <c r="O15" s="848"/>
      <c r="P15" s="848"/>
      <c r="Q15" s="848"/>
      <c r="R15" s="848"/>
      <c r="S15" s="848"/>
      <c r="T15" s="848"/>
      <c r="U15" s="848"/>
      <c r="V15" s="848"/>
      <c r="W15" s="355" t="s">
        <v>298</v>
      </c>
      <c r="X15" s="14"/>
      <c r="Y15" s="14"/>
      <c r="Z15" s="14"/>
      <c r="AA15" s="14"/>
      <c r="AB15" s="14"/>
      <c r="AC15" s="14"/>
      <c r="AD15" s="14"/>
      <c r="AE15" s="14"/>
      <c r="AF15" s="14"/>
      <c r="AG15" s="840"/>
      <c r="AH15" s="796"/>
      <c r="AI15" s="801"/>
      <c r="AJ15" s="760"/>
    </row>
    <row r="16" spans="2:38" ht="15.75" customHeight="1">
      <c r="B16" s="30"/>
      <c r="C16" s="14"/>
      <c r="D16" s="14"/>
      <c r="E16" s="14"/>
      <c r="F16" s="150" t="s">
        <v>297</v>
      </c>
      <c r="G16" s="60"/>
      <c r="H16" s="57"/>
      <c r="I16" s="58"/>
      <c r="J16" s="58"/>
      <c r="K16" s="58"/>
      <c r="L16" s="58"/>
      <c r="M16" s="59"/>
      <c r="N16" s="59"/>
      <c r="O16" s="59"/>
      <c r="P16" s="59"/>
      <c r="Q16" s="58"/>
      <c r="R16" s="58"/>
      <c r="S16" s="58"/>
      <c r="T16" s="58"/>
      <c r="U16" s="58"/>
      <c r="V16" s="58"/>
      <c r="W16" s="60"/>
      <c r="X16" s="60"/>
      <c r="Y16" s="60"/>
      <c r="Z16" s="60"/>
      <c r="AA16" s="60"/>
      <c r="AB16" s="60"/>
      <c r="AC16" s="60"/>
      <c r="AD16" s="60"/>
      <c r="AE16" s="60"/>
      <c r="AF16" s="60"/>
      <c r="AG16" s="840"/>
      <c r="AH16" s="796"/>
      <c r="AI16" s="801"/>
      <c r="AJ16" s="760"/>
    </row>
    <row r="17" spans="2:36" ht="3.75" customHeight="1">
      <c r="B17" s="30"/>
      <c r="C17" s="14"/>
      <c r="D17" s="14"/>
      <c r="E17" s="14"/>
      <c r="F17" s="20"/>
      <c r="G17" s="359"/>
      <c r="H17" s="92"/>
      <c r="I17" s="363"/>
      <c r="J17" s="363"/>
      <c r="K17" s="363"/>
      <c r="L17" s="363"/>
      <c r="M17" s="360"/>
      <c r="N17" s="360"/>
      <c r="O17" s="360"/>
      <c r="P17" s="360"/>
      <c r="Q17" s="363"/>
      <c r="R17" s="363"/>
      <c r="S17" s="363"/>
      <c r="T17" s="363"/>
      <c r="U17" s="363"/>
      <c r="V17" s="363"/>
      <c r="W17" s="14"/>
      <c r="X17" s="14"/>
      <c r="Y17" s="14"/>
      <c r="Z17" s="14"/>
      <c r="AA17" s="14"/>
      <c r="AB17" s="14"/>
      <c r="AC17" s="14"/>
      <c r="AD17" s="14"/>
      <c r="AE17" s="14"/>
      <c r="AF17" s="14"/>
      <c r="AG17" s="840"/>
      <c r="AH17" s="796"/>
      <c r="AI17" s="801"/>
      <c r="AJ17" s="760"/>
    </row>
    <row r="18" spans="2:36" ht="15.75" customHeight="1">
      <c r="B18" s="30"/>
      <c r="C18" s="14"/>
      <c r="D18" s="14"/>
      <c r="E18" s="14"/>
      <c r="F18" s="356" t="s">
        <v>307</v>
      </c>
      <c r="G18" s="849" t="str">
        <f>IF($Q$4="","",$Q$4)</f>
        <v>－</v>
      </c>
      <c r="H18" s="849"/>
      <c r="I18" s="849"/>
      <c r="J18" s="849"/>
      <c r="K18" s="849"/>
      <c r="L18" s="849"/>
      <c r="M18" s="14" t="s">
        <v>302</v>
      </c>
      <c r="N18" s="848" t="str">
        <f>IF($Q$8="","",$Q$8)</f>
        <v>－</v>
      </c>
      <c r="O18" s="848"/>
      <c r="P18" s="848"/>
      <c r="Q18" s="848"/>
      <c r="R18" s="848"/>
      <c r="S18" s="848"/>
      <c r="T18" s="848"/>
      <c r="U18" s="848"/>
      <c r="V18" s="848"/>
      <c r="W18" s="848"/>
      <c r="X18" s="848"/>
      <c r="Y18" s="14" t="s">
        <v>308</v>
      </c>
      <c r="Z18" s="14"/>
      <c r="AA18" s="14"/>
      <c r="AB18" s="14"/>
      <c r="AC18" s="14"/>
      <c r="AD18" s="14"/>
      <c r="AE18" s="14"/>
      <c r="AF18" s="14"/>
      <c r="AG18" s="840"/>
      <c r="AH18" s="796"/>
      <c r="AI18" s="801"/>
      <c r="AJ18" s="760"/>
    </row>
    <row r="19" spans="2:36">
      <c r="B19" s="30"/>
      <c r="C19" s="14"/>
      <c r="D19" s="14"/>
      <c r="E19" s="14"/>
      <c r="F19" s="361" t="s">
        <v>292</v>
      </c>
      <c r="G19" s="354"/>
      <c r="H19" s="354"/>
      <c r="I19" s="354"/>
      <c r="J19" s="354"/>
      <c r="K19" s="354"/>
      <c r="L19" s="14"/>
      <c r="M19" s="14"/>
      <c r="N19" s="354"/>
      <c r="O19" s="354"/>
      <c r="P19" s="354"/>
      <c r="Q19" s="354"/>
      <c r="R19" s="354"/>
      <c r="S19" s="354"/>
      <c r="T19" s="14"/>
      <c r="U19" s="14"/>
      <c r="V19" s="14"/>
      <c r="W19" s="14"/>
      <c r="X19" s="14"/>
      <c r="Y19" s="14"/>
      <c r="Z19" s="14"/>
      <c r="AA19" s="14"/>
      <c r="AB19" s="14"/>
      <c r="AC19" s="14"/>
      <c r="AD19" s="14"/>
      <c r="AE19" s="14"/>
      <c r="AF19" s="14"/>
      <c r="AG19" s="840"/>
      <c r="AH19" s="796"/>
      <c r="AI19" s="801"/>
      <c r="AJ19" s="760"/>
    </row>
    <row r="20" spans="2:36">
      <c r="B20" s="30"/>
      <c r="C20" s="14"/>
      <c r="D20" s="14"/>
      <c r="E20" s="14"/>
      <c r="F20" s="361" t="s">
        <v>293</v>
      </c>
      <c r="G20" s="354"/>
      <c r="H20" s="354"/>
      <c r="I20" s="354"/>
      <c r="J20" s="354"/>
      <c r="K20" s="354"/>
      <c r="L20" s="14"/>
      <c r="M20" s="14"/>
      <c r="N20" s="354"/>
      <c r="O20" s="354"/>
      <c r="P20" s="354"/>
      <c r="Q20" s="354"/>
      <c r="R20" s="354"/>
      <c r="S20" s="354"/>
      <c r="T20" s="14"/>
      <c r="U20" s="14"/>
      <c r="V20" s="14"/>
      <c r="W20" s="14"/>
      <c r="X20" s="14"/>
      <c r="Y20" s="14"/>
      <c r="Z20" s="14"/>
      <c r="AA20" s="14"/>
      <c r="AB20" s="14"/>
      <c r="AC20" s="14"/>
      <c r="AD20" s="14"/>
      <c r="AE20" s="14"/>
      <c r="AF20" s="14"/>
      <c r="AG20" s="840"/>
      <c r="AH20" s="796"/>
      <c r="AI20" s="801"/>
      <c r="AJ20" s="760"/>
    </row>
    <row r="21" spans="2:36" ht="15.75" customHeight="1">
      <c r="B21" s="30"/>
      <c r="C21" s="14"/>
      <c r="D21" s="14"/>
      <c r="E21" s="14"/>
      <c r="F21" s="61" t="s">
        <v>294</v>
      </c>
      <c r="G21" s="358"/>
      <c r="H21" s="358"/>
      <c r="I21" s="358"/>
      <c r="J21" s="358"/>
      <c r="K21" s="358"/>
      <c r="L21" s="40"/>
      <c r="M21" s="40"/>
      <c r="N21" s="358"/>
      <c r="O21" s="358"/>
      <c r="P21" s="358"/>
      <c r="Q21" s="358"/>
      <c r="R21" s="358"/>
      <c r="S21" s="358"/>
      <c r="T21" s="40"/>
      <c r="U21" s="40"/>
      <c r="V21" s="40"/>
      <c r="W21" s="40"/>
      <c r="X21" s="40"/>
      <c r="Y21" s="40"/>
      <c r="Z21" s="40"/>
      <c r="AA21" s="40"/>
      <c r="AB21" s="40"/>
      <c r="AC21" s="40"/>
      <c r="AD21" s="40"/>
      <c r="AE21" s="40"/>
      <c r="AF21" s="40"/>
      <c r="AG21" s="841"/>
      <c r="AH21" s="799"/>
      <c r="AI21" s="802"/>
      <c r="AJ21" s="813"/>
    </row>
    <row r="22" spans="2:36" ht="18.75" customHeight="1">
      <c r="B22" s="30"/>
      <c r="C22" s="14"/>
      <c r="D22" s="14"/>
      <c r="E22" s="14"/>
      <c r="F22" s="37" t="s">
        <v>479</v>
      </c>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814" t="s">
        <v>757</v>
      </c>
      <c r="AH22" s="814" t="s">
        <v>67</v>
      </c>
      <c r="AI22" s="800" t="s">
        <v>421</v>
      </c>
      <c r="AJ22" s="803" t="s">
        <v>480</v>
      </c>
    </row>
    <row r="23" spans="2:36" ht="15.75" customHeight="1">
      <c r="B23" s="30"/>
      <c r="C23" s="14"/>
      <c r="D23" s="14"/>
      <c r="E23" s="14"/>
      <c r="F23" s="62" t="s">
        <v>305</v>
      </c>
      <c r="G23" s="849" t="str">
        <f>IF($Q$4="","",$Q$4)</f>
        <v>－</v>
      </c>
      <c r="H23" s="849"/>
      <c r="I23" s="849"/>
      <c r="J23" s="849"/>
      <c r="K23" s="849"/>
      <c r="L23" s="849"/>
      <c r="M23" s="92" t="s">
        <v>306</v>
      </c>
      <c r="N23" s="848" t="str">
        <f>IF($Q$8="","",$Q$8)</f>
        <v>－</v>
      </c>
      <c r="O23" s="848"/>
      <c r="P23" s="848"/>
      <c r="Q23" s="848"/>
      <c r="R23" s="848"/>
      <c r="S23" s="848"/>
      <c r="T23" s="848"/>
      <c r="U23" s="848"/>
      <c r="V23" s="848"/>
      <c r="W23" s="14" t="s">
        <v>295</v>
      </c>
      <c r="X23" s="14"/>
      <c r="Y23" s="14"/>
      <c r="Z23" s="14"/>
      <c r="AA23" s="14"/>
      <c r="AB23" s="14"/>
      <c r="AC23" s="14"/>
      <c r="AD23" s="14"/>
      <c r="AE23" s="14"/>
      <c r="AF23" s="14"/>
      <c r="AG23" s="815"/>
      <c r="AH23" s="815"/>
      <c r="AI23" s="801"/>
      <c r="AJ23" s="804"/>
    </row>
    <row r="24" spans="2:36" ht="15.75" customHeight="1">
      <c r="B24" s="30"/>
      <c r="C24" s="14"/>
      <c r="D24" s="14"/>
      <c r="E24" s="14"/>
      <c r="F24" s="151" t="s">
        <v>296</v>
      </c>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815"/>
      <c r="AH24" s="815"/>
      <c r="AI24" s="801"/>
      <c r="AJ24" s="804"/>
    </row>
    <row r="25" spans="2:36" ht="21" customHeight="1">
      <c r="B25" s="30"/>
      <c r="C25" s="14"/>
      <c r="D25" s="14"/>
      <c r="E25" s="14"/>
      <c r="F25" s="51" t="s">
        <v>71</v>
      </c>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815"/>
      <c r="AH25" s="815"/>
      <c r="AI25" s="801"/>
      <c r="AJ25" s="804"/>
    </row>
    <row r="26" spans="2:36" ht="15.75" customHeight="1">
      <c r="B26" s="30"/>
      <c r="C26" s="14"/>
      <c r="D26" s="14"/>
      <c r="E26" s="14"/>
      <c r="F26" s="62" t="s">
        <v>317</v>
      </c>
      <c r="G26" s="849" t="str">
        <f>IF($Q$4="","",$Q$4)</f>
        <v>－</v>
      </c>
      <c r="H26" s="849"/>
      <c r="I26" s="849"/>
      <c r="J26" s="849"/>
      <c r="K26" s="849"/>
      <c r="L26" s="849"/>
      <c r="M26" s="14" t="s">
        <v>302</v>
      </c>
      <c r="N26" s="848" t="str">
        <f>IF($Q$8="","",$Q$8)</f>
        <v>－</v>
      </c>
      <c r="O26" s="848"/>
      <c r="P26" s="848"/>
      <c r="Q26" s="848"/>
      <c r="R26" s="848"/>
      <c r="S26" s="848"/>
      <c r="T26" s="848"/>
      <c r="U26" s="848"/>
      <c r="V26" s="848"/>
      <c r="W26" s="14" t="s">
        <v>309</v>
      </c>
      <c r="X26" s="14"/>
      <c r="Y26" s="14"/>
      <c r="Z26" s="14"/>
      <c r="AA26" s="14"/>
      <c r="AB26" s="14"/>
      <c r="AC26" s="14"/>
      <c r="AD26" s="14"/>
      <c r="AE26" s="14"/>
      <c r="AF26" s="14"/>
      <c r="AG26" s="815"/>
      <c r="AH26" s="815"/>
      <c r="AI26" s="801"/>
      <c r="AJ26" s="804"/>
    </row>
    <row r="27" spans="2:36">
      <c r="B27" s="30"/>
      <c r="C27" s="14"/>
      <c r="D27" s="14"/>
      <c r="E27" s="14"/>
      <c r="F27" s="51" t="s">
        <v>310</v>
      </c>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815"/>
      <c r="AH27" s="815"/>
      <c r="AI27" s="801"/>
      <c r="AJ27" s="804"/>
    </row>
    <row r="28" spans="2:36">
      <c r="B28" s="30"/>
      <c r="C28" s="14"/>
      <c r="D28" s="14"/>
      <c r="E28" s="14"/>
      <c r="F28" s="361" t="s">
        <v>311</v>
      </c>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815"/>
      <c r="AH28" s="815"/>
      <c r="AI28" s="801"/>
      <c r="AJ28" s="804"/>
    </row>
    <row r="29" spans="2:36">
      <c r="B29" s="30"/>
      <c r="C29" s="14"/>
      <c r="D29" s="14"/>
      <c r="E29" s="14"/>
      <c r="F29" s="51" t="s">
        <v>313</v>
      </c>
      <c r="G29" s="46"/>
      <c r="H29" s="354"/>
      <c r="I29" s="354"/>
      <c r="J29" s="354"/>
      <c r="K29" s="354"/>
      <c r="L29" s="14"/>
      <c r="M29" s="14"/>
      <c r="N29" s="354"/>
      <c r="O29" s="354"/>
      <c r="P29" s="354"/>
      <c r="Q29" s="354"/>
      <c r="R29" s="354"/>
      <c r="S29" s="354"/>
      <c r="T29" s="14"/>
      <c r="U29" s="14"/>
      <c r="V29" s="14"/>
      <c r="W29" s="14"/>
      <c r="X29" s="14"/>
      <c r="Y29" s="14"/>
      <c r="Z29" s="14"/>
      <c r="AA29" s="14"/>
      <c r="AB29" s="14"/>
      <c r="AC29" s="14"/>
      <c r="AD29" s="14"/>
      <c r="AE29" s="14"/>
      <c r="AF29" s="14"/>
      <c r="AG29" s="815"/>
      <c r="AH29" s="815"/>
      <c r="AI29" s="801"/>
      <c r="AJ29" s="804"/>
    </row>
    <row r="30" spans="2:36">
      <c r="B30" s="30"/>
      <c r="C30" s="14"/>
      <c r="D30" s="14"/>
      <c r="E30" s="14"/>
      <c r="F30" s="20" t="s">
        <v>312</v>
      </c>
      <c r="G30" s="46"/>
      <c r="H30" s="354"/>
      <c r="I30" s="354"/>
      <c r="J30" s="354"/>
      <c r="K30" s="354"/>
      <c r="L30" s="14"/>
      <c r="M30" s="14"/>
      <c r="N30" s="354"/>
      <c r="O30" s="354"/>
      <c r="P30" s="354"/>
      <c r="Q30" s="354"/>
      <c r="R30" s="354"/>
      <c r="S30" s="354"/>
      <c r="T30" s="14"/>
      <c r="U30" s="14"/>
      <c r="V30" s="14"/>
      <c r="W30" s="14"/>
      <c r="X30" s="14"/>
      <c r="Y30" s="14"/>
      <c r="Z30" s="14"/>
      <c r="AA30" s="14"/>
      <c r="AB30" s="14"/>
      <c r="AC30" s="14"/>
      <c r="AD30" s="14"/>
      <c r="AE30" s="14"/>
      <c r="AF30" s="14"/>
      <c r="AG30" s="815"/>
      <c r="AH30" s="815"/>
      <c r="AI30" s="801"/>
      <c r="AJ30" s="804"/>
    </row>
    <row r="31" spans="2:36">
      <c r="B31" s="30"/>
      <c r="C31" s="14"/>
      <c r="D31" s="14"/>
      <c r="E31" s="14"/>
      <c r="F31" s="51" t="s">
        <v>301</v>
      </c>
      <c r="G31" s="46"/>
      <c r="H31" s="354"/>
      <c r="I31" s="354"/>
      <c r="J31" s="354"/>
      <c r="K31" s="354"/>
      <c r="L31" s="14"/>
      <c r="M31" s="14"/>
      <c r="N31" s="354"/>
      <c r="O31" s="354"/>
      <c r="P31" s="354"/>
      <c r="Q31" s="354"/>
      <c r="R31" s="354"/>
      <c r="S31" s="354"/>
      <c r="T31" s="14"/>
      <c r="U31" s="14"/>
      <c r="V31" s="14"/>
      <c r="W31" s="14"/>
      <c r="X31" s="14"/>
      <c r="Y31" s="14"/>
      <c r="Z31" s="14"/>
      <c r="AA31" s="14"/>
      <c r="AB31" s="14"/>
      <c r="AC31" s="14"/>
      <c r="AD31" s="14"/>
      <c r="AE31" s="14"/>
      <c r="AF31" s="14"/>
      <c r="AG31" s="815"/>
      <c r="AH31" s="815"/>
      <c r="AI31" s="801"/>
      <c r="AJ31" s="804"/>
    </row>
    <row r="32" spans="2:36">
      <c r="B32" s="30"/>
      <c r="C32" s="14"/>
      <c r="D32" s="14"/>
      <c r="E32" s="14"/>
      <c r="F32" s="20"/>
      <c r="G32" s="46"/>
      <c r="H32" s="354"/>
      <c r="I32" s="354"/>
      <c r="J32" s="354"/>
      <c r="K32" s="354"/>
      <c r="L32" s="14"/>
      <c r="M32" s="14"/>
      <c r="N32" s="354"/>
      <c r="O32" s="354"/>
      <c r="P32" s="354"/>
      <c r="Q32" s="354"/>
      <c r="R32" s="354"/>
      <c r="S32" s="354"/>
      <c r="T32" s="14"/>
      <c r="U32" s="14"/>
      <c r="V32" s="14"/>
      <c r="W32" s="14"/>
      <c r="X32" s="14"/>
      <c r="Y32" s="14"/>
      <c r="Z32" s="14"/>
      <c r="AA32" s="14"/>
      <c r="AB32" s="14"/>
      <c r="AC32" s="14"/>
      <c r="AD32" s="14"/>
      <c r="AE32" s="14"/>
      <c r="AF32" s="14"/>
      <c r="AG32" s="815"/>
      <c r="AH32" s="815"/>
      <c r="AI32" s="801"/>
      <c r="AJ32" s="804"/>
    </row>
    <row r="33" spans="2:36" ht="17.25" customHeight="1">
      <c r="B33" s="30"/>
      <c r="C33" s="14"/>
      <c r="D33" s="14"/>
      <c r="E33" s="14"/>
      <c r="F33" s="20" t="s">
        <v>70</v>
      </c>
      <c r="G33" s="46"/>
      <c r="H33" s="354"/>
      <c r="I33" s="354"/>
      <c r="J33" s="354"/>
      <c r="K33" s="354"/>
      <c r="L33" s="14"/>
      <c r="M33" s="14"/>
      <c r="N33" s="354"/>
      <c r="O33" s="354"/>
      <c r="P33" s="354"/>
      <c r="Q33" s="354"/>
      <c r="R33" s="354"/>
      <c r="S33" s="354"/>
      <c r="T33" s="14"/>
      <c r="U33" s="14"/>
      <c r="V33" s="14"/>
      <c r="W33" s="14"/>
      <c r="X33" s="14"/>
      <c r="Y33" s="14"/>
      <c r="Z33" s="14"/>
      <c r="AA33" s="14"/>
      <c r="AB33" s="14"/>
      <c r="AC33" s="14"/>
      <c r="AD33" s="14"/>
      <c r="AE33" s="14"/>
      <c r="AF33" s="14"/>
      <c r="AG33" s="815"/>
      <c r="AH33" s="815"/>
      <c r="AI33" s="801"/>
      <c r="AJ33" s="804"/>
    </row>
    <row r="34" spans="2:36" ht="15.75" customHeight="1">
      <c r="B34" s="30"/>
      <c r="C34" s="14"/>
      <c r="D34" s="14"/>
      <c r="E34" s="14"/>
      <c r="F34" s="62" t="s">
        <v>317</v>
      </c>
      <c r="G34" s="849" t="str">
        <f>IF($Q$4="","",$Q$4)</f>
        <v>－</v>
      </c>
      <c r="H34" s="849"/>
      <c r="I34" s="849"/>
      <c r="J34" s="849"/>
      <c r="K34" s="849"/>
      <c r="L34" s="849"/>
      <c r="M34" s="14" t="s">
        <v>302</v>
      </c>
      <c r="N34" s="848" t="str">
        <f>IF($Q$8="","",$Q$8)</f>
        <v>－</v>
      </c>
      <c r="O34" s="848"/>
      <c r="P34" s="848"/>
      <c r="Q34" s="848"/>
      <c r="R34" s="848"/>
      <c r="S34" s="848"/>
      <c r="T34" s="848"/>
      <c r="U34" s="848"/>
      <c r="V34" s="848"/>
      <c r="W34" s="14" t="s">
        <v>309</v>
      </c>
      <c r="X34" s="14"/>
      <c r="Y34" s="14"/>
      <c r="Z34" s="14"/>
      <c r="AA34" s="14"/>
      <c r="AB34" s="14"/>
      <c r="AC34" s="14"/>
      <c r="AD34" s="14"/>
      <c r="AE34" s="14"/>
      <c r="AF34" s="14"/>
      <c r="AG34" s="815"/>
      <c r="AH34" s="815"/>
      <c r="AI34" s="801"/>
      <c r="AJ34" s="804"/>
    </row>
    <row r="35" spans="2:36">
      <c r="B35" s="30"/>
      <c r="C35" s="14"/>
      <c r="D35" s="14"/>
      <c r="E35" s="14"/>
      <c r="F35" s="51" t="s">
        <v>314</v>
      </c>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815"/>
      <c r="AH35" s="815"/>
      <c r="AI35" s="801"/>
      <c r="AJ35" s="804"/>
    </row>
    <row r="36" spans="2:36">
      <c r="B36" s="30"/>
      <c r="C36" s="14"/>
      <c r="D36" s="14"/>
      <c r="E36" s="14"/>
      <c r="F36" s="61"/>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816"/>
      <c r="AH36" s="816"/>
      <c r="AI36" s="802"/>
      <c r="AJ36" s="805"/>
    </row>
    <row r="37" spans="2:36" ht="18.75" customHeight="1">
      <c r="B37" s="30"/>
      <c r="C37" s="14"/>
      <c r="D37" s="14"/>
      <c r="E37" s="14"/>
      <c r="F37" s="20" t="s">
        <v>465</v>
      </c>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908" t="s">
        <v>734</v>
      </c>
      <c r="AH37" s="796" t="s">
        <v>68</v>
      </c>
      <c r="AI37" s="808" t="s">
        <v>69</v>
      </c>
      <c r="AJ37" s="760" t="s">
        <v>481</v>
      </c>
    </row>
    <row r="38" spans="2:36" ht="15.75" customHeight="1">
      <c r="B38" s="30"/>
      <c r="C38" s="14"/>
      <c r="D38" s="14"/>
      <c r="E38" s="14"/>
      <c r="F38" s="62" t="s">
        <v>305</v>
      </c>
      <c r="G38" s="849" t="str">
        <f>IF($Q$4="","",$Q$4)</f>
        <v>－</v>
      </c>
      <c r="H38" s="849"/>
      <c r="I38" s="849"/>
      <c r="J38" s="849"/>
      <c r="K38" s="849"/>
      <c r="L38" s="849"/>
      <c r="M38" s="14" t="s">
        <v>302</v>
      </c>
      <c r="N38" s="848" t="str">
        <f>IF($Q$8="","",$Q$8)</f>
        <v>－</v>
      </c>
      <c r="O38" s="848"/>
      <c r="P38" s="848"/>
      <c r="Q38" s="848"/>
      <c r="R38" s="848"/>
      <c r="S38" s="848"/>
      <c r="T38" s="848"/>
      <c r="U38" s="848"/>
      <c r="V38" s="848"/>
      <c r="W38" s="48" t="s">
        <v>300</v>
      </c>
      <c r="X38" s="48"/>
      <c r="Y38" s="48"/>
      <c r="Z38" s="48"/>
      <c r="AA38" s="48"/>
      <c r="AB38" s="48"/>
      <c r="AC38" s="14"/>
      <c r="AD38" s="14"/>
      <c r="AE38" s="14"/>
      <c r="AF38" s="14"/>
      <c r="AG38" s="908"/>
      <c r="AH38" s="796"/>
      <c r="AI38" s="808"/>
      <c r="AJ38" s="760"/>
    </row>
    <row r="39" spans="2:36">
      <c r="B39" s="30"/>
      <c r="C39" s="14"/>
      <c r="D39" s="14"/>
      <c r="E39" s="14"/>
      <c r="F39" s="62" t="s">
        <v>299</v>
      </c>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270"/>
      <c r="AG39" s="908"/>
      <c r="AH39" s="796"/>
      <c r="AI39" s="808"/>
      <c r="AJ39" s="760"/>
    </row>
    <row r="40" spans="2:36" ht="15.75" customHeight="1">
      <c r="B40" s="30"/>
      <c r="C40" s="14"/>
      <c r="D40" s="14"/>
      <c r="E40" s="14"/>
      <c r="F40" s="153" t="s">
        <v>317</v>
      </c>
      <c r="G40" s="849" t="str">
        <f>IF($Q$4="","",$Q$4)</f>
        <v>－</v>
      </c>
      <c r="H40" s="849"/>
      <c r="I40" s="849"/>
      <c r="J40" s="849"/>
      <c r="K40" s="849"/>
      <c r="L40" s="849"/>
      <c r="M40" s="14" t="s">
        <v>316</v>
      </c>
      <c r="N40" s="14"/>
      <c r="O40" s="14"/>
      <c r="P40" s="14"/>
      <c r="Q40" s="14"/>
      <c r="R40" s="14"/>
      <c r="S40" s="14"/>
      <c r="T40" s="14"/>
      <c r="U40" s="14"/>
      <c r="V40" s="14"/>
      <c r="W40" s="14"/>
      <c r="X40" s="14"/>
      <c r="Y40" s="14"/>
      <c r="Z40" s="14"/>
      <c r="AA40" s="14"/>
      <c r="AB40" s="14"/>
      <c r="AC40" s="14"/>
      <c r="AD40" s="14"/>
      <c r="AE40" s="14"/>
      <c r="AF40" s="14"/>
      <c r="AG40" s="908"/>
      <c r="AH40" s="796"/>
      <c r="AI40" s="808"/>
      <c r="AJ40" s="760"/>
    </row>
    <row r="41" spans="2:36" ht="15.75" customHeight="1">
      <c r="B41" s="30"/>
      <c r="C41" s="14"/>
      <c r="D41" s="14"/>
      <c r="E41" s="14"/>
      <c r="F41" s="51" t="s">
        <v>315</v>
      </c>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908"/>
      <c r="AH41" s="796"/>
      <c r="AI41" s="808"/>
      <c r="AJ41" s="760"/>
    </row>
    <row r="42" spans="2:36" ht="15.75" customHeight="1">
      <c r="B42" s="527"/>
      <c r="C42" s="528"/>
      <c r="D42" s="528"/>
      <c r="E42" s="756"/>
      <c r="F42" s="51" t="s">
        <v>399</v>
      </c>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908"/>
      <c r="AH42" s="796"/>
      <c r="AI42" s="808"/>
      <c r="AJ42" s="760"/>
    </row>
    <row r="43" spans="2:36" ht="15.75" customHeight="1">
      <c r="B43" s="30"/>
      <c r="C43" s="14"/>
      <c r="D43" s="14"/>
      <c r="E43" s="14"/>
      <c r="F43" s="364"/>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6"/>
      <c r="AG43" s="908"/>
      <c r="AH43" s="796"/>
      <c r="AI43" s="808"/>
      <c r="AJ43" s="760"/>
    </row>
    <row r="44" spans="2:36" ht="15.75" customHeight="1">
      <c r="B44" s="527" t="s">
        <v>76</v>
      </c>
      <c r="C44" s="528"/>
      <c r="D44" s="528"/>
      <c r="E44" s="756"/>
      <c r="F44" s="20" t="s">
        <v>463</v>
      </c>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908"/>
      <c r="AH44" s="796"/>
      <c r="AI44" s="808"/>
      <c r="AJ44" s="760"/>
    </row>
    <row r="45" spans="2:36" ht="15" customHeight="1" thickBot="1">
      <c r="B45" s="747"/>
      <c r="C45" s="748"/>
      <c r="D45" s="748"/>
      <c r="E45" s="757"/>
      <c r="F45" s="152"/>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909"/>
      <c r="AH45" s="797"/>
      <c r="AI45" s="809"/>
      <c r="AJ45" s="768"/>
    </row>
  </sheetData>
  <sheetProtection sheet="1" selectLockedCells="1"/>
  <mergeCells count="48">
    <mergeCell ref="G40:L40"/>
    <mergeCell ref="B42:E42"/>
    <mergeCell ref="AG22:AG36"/>
    <mergeCell ref="AH22:AH36"/>
    <mergeCell ref="AG37:AG45"/>
    <mergeCell ref="AH37:AH45"/>
    <mergeCell ref="B45:E45"/>
    <mergeCell ref="B44:E44"/>
    <mergeCell ref="AI37:AI45"/>
    <mergeCell ref="AJ37:AJ45"/>
    <mergeCell ref="G38:L38"/>
    <mergeCell ref="AH12:AH13"/>
    <mergeCell ref="AI12:AI13"/>
    <mergeCell ref="AJ12:AJ13"/>
    <mergeCell ref="F13:AF13"/>
    <mergeCell ref="AJ22:AJ36"/>
    <mergeCell ref="G23:L23"/>
    <mergeCell ref="N23:V23"/>
    <mergeCell ref="G26:L26"/>
    <mergeCell ref="N26:V26"/>
    <mergeCell ref="G34:L34"/>
    <mergeCell ref="N34:V34"/>
    <mergeCell ref="AI22:AI36"/>
    <mergeCell ref="N38:V38"/>
    <mergeCell ref="B14:E14"/>
    <mergeCell ref="AG14:AG21"/>
    <mergeCell ref="AH14:AH21"/>
    <mergeCell ref="AI14:AI21"/>
    <mergeCell ref="AJ14:AJ21"/>
    <mergeCell ref="G15:L15"/>
    <mergeCell ref="N15:V15"/>
    <mergeCell ref="G18:L18"/>
    <mergeCell ref="N18:X18"/>
    <mergeCell ref="B8:O9"/>
    <mergeCell ref="P8:P9"/>
    <mergeCell ref="Q8:AA9"/>
    <mergeCell ref="AB8:AG9"/>
    <mergeCell ref="B12:E13"/>
    <mergeCell ref="F12:AG12"/>
    <mergeCell ref="AH4:AJ6"/>
    <mergeCell ref="B4:O5"/>
    <mergeCell ref="P4:P5"/>
    <mergeCell ref="Q4:Y5"/>
    <mergeCell ref="Z4:AB5"/>
    <mergeCell ref="B6:O7"/>
    <mergeCell ref="P6:P7"/>
    <mergeCell ref="Q6:Y7"/>
    <mergeCell ref="Z6:AB7"/>
  </mergeCells>
  <phoneticPr fontId="2"/>
  <pageMargins left="0.39370078740157483" right="0.39370078740157483" top="0.39370078740157483" bottom="0.39370078740157483" header="0.59055118110236227" footer="0.59055118110236227"/>
  <pageSetup paperSize="9" orientation="portrait" r:id="rId1"/>
  <headerFooter>
    <oddFooter>&amp;C3-3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70</vt:i4>
      </vt:variant>
    </vt:vector>
  </HeadingPairs>
  <TitlesOfParts>
    <vt:vector size="92" baseType="lpstr">
      <vt:lpstr>コントロールシート</vt:lpstr>
      <vt:lpstr>リスト</vt:lpstr>
      <vt:lpstr>表紙</vt:lpstr>
      <vt:lpstr>目次</vt:lpstr>
      <vt:lpstr>Ｐ１</vt:lpstr>
      <vt:lpstr>Ｐ２</vt:lpstr>
      <vt:lpstr>Ｐ３-１</vt:lpstr>
      <vt:lpstr>Ｐ３-２</vt:lpstr>
      <vt:lpstr>Ｐ３-３</vt:lpstr>
      <vt:lpstr>Ｐ３-４</vt:lpstr>
      <vt:lpstr>Ｐ4</vt:lpstr>
      <vt:lpstr>Ｐ５</vt:lpstr>
      <vt:lpstr>Ｐ６-１</vt:lpstr>
      <vt:lpstr>Ｐ６-２</vt:lpstr>
      <vt:lpstr>Ｐ７-１</vt:lpstr>
      <vt:lpstr>Ｐ７-２</vt:lpstr>
      <vt:lpstr>Ｐ８</vt:lpstr>
      <vt:lpstr>Ｐ９</vt:lpstr>
      <vt:lpstr>Ｐ１０</vt:lpstr>
      <vt:lpstr>Ｐ１１</vt:lpstr>
      <vt:lpstr>避難だっちゃ新聞1</vt:lpstr>
      <vt:lpstr>避難だっちゃ新聞2</vt:lpstr>
      <vt:lpstr>'Ｐ１'!Print_Area</vt:lpstr>
      <vt:lpstr>'Ｐ１０'!Print_Area</vt:lpstr>
      <vt:lpstr>'Ｐ２'!Print_Area</vt:lpstr>
      <vt:lpstr>'Ｐ３-１'!Print_Area</vt:lpstr>
      <vt:lpstr>'Ｐ３-３'!Print_Area</vt:lpstr>
      <vt:lpstr>'Ｐ６-１'!Print_Area</vt:lpstr>
      <vt:lpstr>'Ｐ６-２'!Print_Area</vt:lpstr>
      <vt:lpstr>'Ｐ７-１'!Print_Area</vt:lpstr>
      <vt:lpstr>'Ｐ７-２'!Print_Area</vt:lpstr>
      <vt:lpstr>'Ｐ９'!Print_Area</vt:lpstr>
      <vt:lpstr>コントロールシート!Print_Area</vt:lpstr>
      <vt:lpstr>避難だっちゃ新聞1!Print_Area</vt:lpstr>
      <vt:lpstr>コントロールシート!Print_Titles</vt:lpstr>
      <vt:lpstr>夏川</vt:lpstr>
      <vt:lpstr>夏川登米市</vt:lpstr>
      <vt:lpstr>吉田川</vt:lpstr>
      <vt:lpstr>吉田川大崎市</vt:lpstr>
      <vt:lpstr>宮城県河川</vt:lpstr>
      <vt:lpstr>旧迫川</vt:lpstr>
      <vt:lpstr>旧迫川登米市</vt:lpstr>
      <vt:lpstr>旧北上川</vt:lpstr>
      <vt:lpstr>旧北上川石巻市</vt:lpstr>
      <vt:lpstr>江合川</vt:lpstr>
      <vt:lpstr>江合川石巻市</vt:lpstr>
      <vt:lpstr>江合川大崎市</vt:lpstr>
      <vt:lpstr>江合川美里町</vt:lpstr>
      <vt:lpstr>江合川涌谷町</vt:lpstr>
      <vt:lpstr>荒川</vt:lpstr>
      <vt:lpstr>荒川登米市</vt:lpstr>
      <vt:lpstr>渋井川</vt:lpstr>
      <vt:lpstr>渋井川大崎市</vt:lpstr>
      <vt:lpstr>渋川</vt:lpstr>
      <vt:lpstr>渋川大崎市</vt:lpstr>
      <vt:lpstr>出来川</vt:lpstr>
      <vt:lpstr>出来川美里町</vt:lpstr>
      <vt:lpstr>出来川涌谷町</vt:lpstr>
      <vt:lpstr>小山田川</vt:lpstr>
      <vt:lpstr>小山田川大崎市</vt:lpstr>
      <vt:lpstr>小山田川登米市</vt:lpstr>
      <vt:lpstr>新江合川</vt:lpstr>
      <vt:lpstr>新江合川大崎市</vt:lpstr>
      <vt:lpstr>真野川</vt:lpstr>
      <vt:lpstr>真野川石巻市</vt:lpstr>
      <vt:lpstr>多田川</vt:lpstr>
      <vt:lpstr>多田川大崎市</vt:lpstr>
      <vt:lpstr>大谷川</vt:lpstr>
      <vt:lpstr>大谷川大崎市</vt:lpstr>
      <vt:lpstr>鶴田川</vt:lpstr>
      <vt:lpstr>鶴田川大崎市</vt:lpstr>
      <vt:lpstr>田尻川</vt:lpstr>
      <vt:lpstr>田尻川大崎市</vt:lpstr>
      <vt:lpstr>南沢川</vt:lpstr>
      <vt:lpstr>南沢川登米市</vt:lpstr>
      <vt:lpstr>二股川</vt:lpstr>
      <vt:lpstr>二股川登米市</vt:lpstr>
      <vt:lpstr>迫川</vt:lpstr>
      <vt:lpstr>迫川登米市</vt:lpstr>
      <vt:lpstr>美女川</vt:lpstr>
      <vt:lpstr>美女川涌谷町</vt:lpstr>
      <vt:lpstr>北上川</vt:lpstr>
      <vt:lpstr>北上川石巻市</vt:lpstr>
      <vt:lpstr>北上川登米市</vt:lpstr>
      <vt:lpstr>名蓋川</vt:lpstr>
      <vt:lpstr>名蓋川大崎市</vt:lpstr>
      <vt:lpstr>鳴瀬川</vt:lpstr>
      <vt:lpstr>鳴瀬川大崎市</vt:lpstr>
      <vt:lpstr>鳴瀬川美里町</vt:lpstr>
      <vt:lpstr>鳴瀬川涌谷町</vt:lpstr>
      <vt:lpstr>落堀川</vt:lpstr>
      <vt:lpstr>落堀川登米市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伸行</dc:creator>
  <cp:lastModifiedBy>高橋　伸行</cp:lastModifiedBy>
  <cp:lastPrinted>2021-09-01T01:14:59Z</cp:lastPrinted>
  <dcterms:created xsi:type="dcterms:W3CDTF">2018-12-10T05:50:01Z</dcterms:created>
  <dcterms:modified xsi:type="dcterms:W3CDTF">2021-09-27T06:53:16Z</dcterms:modified>
</cp:coreProperties>
</file>